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385" yWindow="45" windowWidth="14430" windowHeight="12795"/>
  </bookViews>
  <sheets>
    <sheet name="target gene control" sheetId="8" r:id="rId1"/>
    <sheet name="target gene treated" sheetId="9" r:id="rId2"/>
    <sheet name="ref. gene control" sheetId="10" r:id="rId3"/>
    <sheet name="ref. gene treated" sheetId="11" r:id="rId4"/>
    <sheet name="fold induction" sheetId="7" r:id="rId5"/>
  </sheets>
  <calcPr calcId="144525"/>
</workbook>
</file>

<file path=xl/calcChain.xml><?xml version="1.0" encoding="utf-8"?>
<calcChain xmlns="http://schemas.openxmlformats.org/spreadsheetml/2006/main">
  <c r="D10" i="7" l="1"/>
  <c r="D9" i="7"/>
  <c r="B10" i="7"/>
  <c r="B9" i="7"/>
  <c r="H4" i="11"/>
  <c r="K6" i="11"/>
  <c r="K6" i="10"/>
  <c r="K6" i="9"/>
  <c r="K6" i="8"/>
  <c r="H4" i="10"/>
  <c r="H4" i="9"/>
  <c r="H4" i="8"/>
  <c r="D92" i="11"/>
  <c r="C92" i="11"/>
  <c r="B92" i="11"/>
  <c r="D91" i="11"/>
  <c r="C91" i="11"/>
  <c r="B91" i="11"/>
  <c r="D90" i="11"/>
  <c r="C90" i="11"/>
  <c r="B90" i="11"/>
  <c r="D89" i="11"/>
  <c r="C89" i="11"/>
  <c r="B89" i="11"/>
  <c r="D88" i="11"/>
  <c r="C88" i="11"/>
  <c r="B88" i="11"/>
  <c r="D87" i="11"/>
  <c r="C87" i="11"/>
  <c r="B87" i="11"/>
  <c r="D86" i="11"/>
  <c r="C86" i="11"/>
  <c r="B86" i="11"/>
  <c r="D85" i="11"/>
  <c r="C85" i="11"/>
  <c r="B85" i="11"/>
  <c r="D84" i="11"/>
  <c r="C84" i="11"/>
  <c r="B84" i="11"/>
  <c r="D83" i="11"/>
  <c r="C83" i="11"/>
  <c r="B83" i="11"/>
  <c r="D82" i="11"/>
  <c r="C82" i="11"/>
  <c r="B82" i="11"/>
  <c r="D81" i="11"/>
  <c r="C81" i="11"/>
  <c r="B81" i="11"/>
  <c r="D80" i="11"/>
  <c r="C80" i="11"/>
  <c r="B80" i="11"/>
  <c r="D79" i="11"/>
  <c r="C79" i="11"/>
  <c r="B79" i="11"/>
  <c r="D78" i="11"/>
  <c r="C78" i="11"/>
  <c r="B78" i="11"/>
  <c r="D77" i="11"/>
  <c r="C77" i="11"/>
  <c r="B77" i="11"/>
  <c r="D76" i="11"/>
  <c r="C76" i="11"/>
  <c r="B76" i="11"/>
  <c r="D75" i="11"/>
  <c r="C75" i="11"/>
  <c r="B75" i="11"/>
  <c r="D74" i="11"/>
  <c r="C74" i="11"/>
  <c r="B74" i="11"/>
  <c r="D73" i="11"/>
  <c r="C73" i="11"/>
  <c r="B73" i="11"/>
  <c r="D72" i="11"/>
  <c r="C72" i="11"/>
  <c r="B72" i="11"/>
  <c r="D71" i="11"/>
  <c r="C71" i="11"/>
  <c r="B71" i="11"/>
  <c r="D70" i="11"/>
  <c r="C70" i="11"/>
  <c r="B70" i="11"/>
  <c r="D69" i="11"/>
  <c r="C69" i="11"/>
  <c r="B69" i="11"/>
  <c r="D68" i="11"/>
  <c r="C68" i="11"/>
  <c r="B68" i="11"/>
  <c r="D67" i="11"/>
  <c r="C67" i="11"/>
  <c r="B67" i="11"/>
  <c r="D66" i="11"/>
  <c r="C66" i="11"/>
  <c r="B66" i="11"/>
  <c r="D65" i="11"/>
  <c r="C65" i="11"/>
  <c r="B65" i="11"/>
  <c r="D64" i="11"/>
  <c r="C64" i="11"/>
  <c r="B64" i="11"/>
  <c r="D63" i="11"/>
  <c r="C63" i="11"/>
  <c r="B63" i="11"/>
  <c r="D62" i="11"/>
  <c r="C62" i="11"/>
  <c r="B62" i="11"/>
  <c r="D61" i="11"/>
  <c r="C61" i="11"/>
  <c r="B61" i="11"/>
  <c r="D60" i="11"/>
  <c r="C60" i="11"/>
  <c r="B60" i="11"/>
  <c r="D59" i="11"/>
  <c r="C59" i="11"/>
  <c r="B59" i="11"/>
  <c r="D58" i="11"/>
  <c r="C58" i="11"/>
  <c r="B58" i="11"/>
  <c r="D57" i="11"/>
  <c r="C57" i="11"/>
  <c r="B57" i="11"/>
  <c r="D56" i="11"/>
  <c r="C56" i="11"/>
  <c r="B56" i="11"/>
  <c r="D55" i="11"/>
  <c r="C55" i="11"/>
  <c r="B55" i="11"/>
  <c r="D54" i="11"/>
  <c r="C54" i="11"/>
  <c r="B54" i="11"/>
  <c r="D53" i="11"/>
  <c r="K3" i="11" s="1"/>
  <c r="K5" i="11" s="1"/>
  <c r="C53" i="11"/>
  <c r="B53" i="11"/>
  <c r="K2" i="11"/>
  <c r="K4" i="11" s="1"/>
  <c r="E10" i="7" s="1"/>
  <c r="D92" i="10"/>
  <c r="C92" i="10"/>
  <c r="B92" i="10"/>
  <c r="D91" i="10"/>
  <c r="C91" i="10"/>
  <c r="B91" i="10"/>
  <c r="D90" i="10"/>
  <c r="C90" i="10"/>
  <c r="B90" i="10"/>
  <c r="D89" i="10"/>
  <c r="C89" i="10"/>
  <c r="B89" i="10"/>
  <c r="D88" i="10"/>
  <c r="C88" i="10"/>
  <c r="B88" i="10"/>
  <c r="D87" i="10"/>
  <c r="C87" i="10"/>
  <c r="B87" i="10"/>
  <c r="D86" i="10"/>
  <c r="C86" i="10"/>
  <c r="B86" i="10"/>
  <c r="D85" i="10"/>
  <c r="C85" i="10"/>
  <c r="B85" i="10"/>
  <c r="D84" i="10"/>
  <c r="C84" i="10"/>
  <c r="B84" i="10"/>
  <c r="D83" i="10"/>
  <c r="C83" i="10"/>
  <c r="B83" i="10"/>
  <c r="D82" i="10"/>
  <c r="C82" i="10"/>
  <c r="B82" i="10"/>
  <c r="D81" i="10"/>
  <c r="C81" i="10"/>
  <c r="B81" i="10"/>
  <c r="D80" i="10"/>
  <c r="C80" i="10"/>
  <c r="B80" i="10"/>
  <c r="D79" i="10"/>
  <c r="C79" i="10"/>
  <c r="B79" i="10"/>
  <c r="D78" i="10"/>
  <c r="C78" i="10"/>
  <c r="B78" i="10"/>
  <c r="D77" i="10"/>
  <c r="C77" i="10"/>
  <c r="B77" i="10"/>
  <c r="D76" i="10"/>
  <c r="C76" i="10"/>
  <c r="B76" i="10"/>
  <c r="D75" i="10"/>
  <c r="C75" i="10"/>
  <c r="B75" i="10"/>
  <c r="D74" i="10"/>
  <c r="C74" i="10"/>
  <c r="B74" i="10"/>
  <c r="D73" i="10"/>
  <c r="C73" i="10"/>
  <c r="B73" i="10"/>
  <c r="D72" i="10"/>
  <c r="C72" i="10"/>
  <c r="B72" i="10"/>
  <c r="D71" i="10"/>
  <c r="C71" i="10"/>
  <c r="B71" i="10"/>
  <c r="D70" i="10"/>
  <c r="C70" i="10"/>
  <c r="B70" i="10"/>
  <c r="D69" i="10"/>
  <c r="C69" i="10"/>
  <c r="B69" i="10"/>
  <c r="D68" i="10"/>
  <c r="C68" i="10"/>
  <c r="B68" i="10"/>
  <c r="D67" i="10"/>
  <c r="C67" i="10"/>
  <c r="B67" i="10"/>
  <c r="D66" i="10"/>
  <c r="C66" i="10"/>
  <c r="B66" i="10"/>
  <c r="D65" i="10"/>
  <c r="C65" i="10"/>
  <c r="B65" i="10"/>
  <c r="D64" i="10"/>
  <c r="C64" i="10"/>
  <c r="B64" i="10"/>
  <c r="D63" i="10"/>
  <c r="C63" i="10"/>
  <c r="B63" i="10"/>
  <c r="D62" i="10"/>
  <c r="C62" i="10"/>
  <c r="B62" i="10"/>
  <c r="D61" i="10"/>
  <c r="C61" i="10"/>
  <c r="B61" i="10"/>
  <c r="D60" i="10"/>
  <c r="C60" i="10"/>
  <c r="B60" i="10"/>
  <c r="D59" i="10"/>
  <c r="C59" i="10"/>
  <c r="B59" i="10"/>
  <c r="D58" i="10"/>
  <c r="C58" i="10"/>
  <c r="B58" i="10"/>
  <c r="D57" i="10"/>
  <c r="C57" i="10"/>
  <c r="B57" i="10"/>
  <c r="D56" i="10"/>
  <c r="C56" i="10"/>
  <c r="B56" i="10"/>
  <c r="D55" i="10"/>
  <c r="C55" i="10"/>
  <c r="B55" i="10"/>
  <c r="D54" i="10"/>
  <c r="C54" i="10"/>
  <c r="B54" i="10"/>
  <c r="K1" i="10" s="1"/>
  <c r="D53" i="10"/>
  <c r="C53" i="10"/>
  <c r="B53" i="10"/>
  <c r="K3" i="10"/>
  <c r="K5" i="10" s="1"/>
  <c r="D92" i="9"/>
  <c r="C92" i="9"/>
  <c r="B92" i="9"/>
  <c r="D91" i="9"/>
  <c r="C91" i="9"/>
  <c r="B91" i="9"/>
  <c r="D90" i="9"/>
  <c r="C90" i="9"/>
  <c r="B90" i="9"/>
  <c r="D89" i="9"/>
  <c r="C89" i="9"/>
  <c r="B89" i="9"/>
  <c r="D88" i="9"/>
  <c r="C88" i="9"/>
  <c r="B88" i="9"/>
  <c r="D87" i="9"/>
  <c r="C87" i="9"/>
  <c r="B87" i="9"/>
  <c r="D86" i="9"/>
  <c r="C86" i="9"/>
  <c r="B86" i="9"/>
  <c r="D85" i="9"/>
  <c r="C85" i="9"/>
  <c r="B85" i="9"/>
  <c r="D84" i="9"/>
  <c r="C84" i="9"/>
  <c r="B84" i="9"/>
  <c r="D83" i="9"/>
  <c r="C83" i="9"/>
  <c r="B83" i="9"/>
  <c r="D82" i="9"/>
  <c r="C82" i="9"/>
  <c r="B82" i="9"/>
  <c r="D81" i="9"/>
  <c r="C81" i="9"/>
  <c r="B81" i="9"/>
  <c r="D80" i="9"/>
  <c r="C80" i="9"/>
  <c r="B80" i="9"/>
  <c r="D79" i="9"/>
  <c r="C79" i="9"/>
  <c r="B79" i="9"/>
  <c r="D78" i="9"/>
  <c r="C78" i="9"/>
  <c r="B78" i="9"/>
  <c r="D77" i="9"/>
  <c r="C77" i="9"/>
  <c r="B77" i="9"/>
  <c r="D76" i="9"/>
  <c r="C76" i="9"/>
  <c r="B76" i="9"/>
  <c r="D75" i="9"/>
  <c r="C75" i="9"/>
  <c r="B75" i="9"/>
  <c r="D74" i="9"/>
  <c r="C74" i="9"/>
  <c r="B74" i="9"/>
  <c r="D73" i="9"/>
  <c r="C73" i="9"/>
  <c r="B73" i="9"/>
  <c r="D72" i="9"/>
  <c r="C72" i="9"/>
  <c r="B72" i="9"/>
  <c r="D71" i="9"/>
  <c r="C71" i="9"/>
  <c r="B71" i="9"/>
  <c r="D70" i="9"/>
  <c r="C70" i="9"/>
  <c r="B70" i="9"/>
  <c r="D69" i="9"/>
  <c r="C69" i="9"/>
  <c r="B69" i="9"/>
  <c r="D68" i="9"/>
  <c r="C68" i="9"/>
  <c r="B68" i="9"/>
  <c r="D67" i="9"/>
  <c r="C67" i="9"/>
  <c r="B67" i="9"/>
  <c r="D66" i="9"/>
  <c r="C66" i="9"/>
  <c r="B66" i="9"/>
  <c r="D65" i="9"/>
  <c r="C65" i="9"/>
  <c r="B65" i="9"/>
  <c r="D64" i="9"/>
  <c r="C64" i="9"/>
  <c r="B64" i="9"/>
  <c r="D63" i="9"/>
  <c r="C63" i="9"/>
  <c r="B63" i="9"/>
  <c r="D62" i="9"/>
  <c r="C62" i="9"/>
  <c r="B62" i="9"/>
  <c r="D61" i="9"/>
  <c r="C61" i="9"/>
  <c r="B61" i="9"/>
  <c r="D60" i="9"/>
  <c r="C60" i="9"/>
  <c r="B60" i="9"/>
  <c r="D59" i="9"/>
  <c r="C59" i="9"/>
  <c r="B59" i="9"/>
  <c r="D58" i="9"/>
  <c r="C58" i="9"/>
  <c r="B58" i="9"/>
  <c r="D57" i="9"/>
  <c r="C57" i="9"/>
  <c r="B57" i="9"/>
  <c r="D56" i="9"/>
  <c r="C56" i="9"/>
  <c r="B56" i="9"/>
  <c r="D55" i="9"/>
  <c r="C55" i="9"/>
  <c r="B55" i="9"/>
  <c r="D54" i="9"/>
  <c r="C54" i="9"/>
  <c r="B54" i="9"/>
  <c r="D53" i="9"/>
  <c r="C53" i="9"/>
  <c r="B53" i="9"/>
  <c r="D71" i="8"/>
  <c r="D72" i="8"/>
  <c r="D73" i="8"/>
  <c r="D74" i="8"/>
  <c r="D75" i="8"/>
  <c r="D76" i="8"/>
  <c r="D77" i="8"/>
  <c r="D78" i="8"/>
  <c r="D79" i="8"/>
  <c r="D80" i="8"/>
  <c r="D81" i="8"/>
  <c r="D82" i="8"/>
  <c r="D83" i="8"/>
  <c r="D84" i="8"/>
  <c r="D85" i="8"/>
  <c r="D86" i="8"/>
  <c r="D87" i="8"/>
  <c r="D88" i="8"/>
  <c r="D89" i="8"/>
  <c r="D90" i="8"/>
  <c r="D91" i="8"/>
  <c r="D92" i="8"/>
  <c r="C71" i="8"/>
  <c r="C72" i="8"/>
  <c r="C73" i="8"/>
  <c r="C74" i="8"/>
  <c r="C75" i="8"/>
  <c r="C76" i="8"/>
  <c r="C77" i="8"/>
  <c r="C78" i="8"/>
  <c r="C79" i="8"/>
  <c r="C80" i="8"/>
  <c r="C81" i="8"/>
  <c r="C82" i="8"/>
  <c r="C83" i="8"/>
  <c r="C84" i="8"/>
  <c r="C85" i="8"/>
  <c r="C86" i="8"/>
  <c r="C87" i="8"/>
  <c r="C88" i="8"/>
  <c r="C89" i="8"/>
  <c r="C90" i="8"/>
  <c r="C91" i="8"/>
  <c r="C92" i="8"/>
  <c r="D53" i="8"/>
  <c r="D54" i="8"/>
  <c r="D55" i="8"/>
  <c r="D56" i="8"/>
  <c r="D57" i="8"/>
  <c r="D58" i="8"/>
  <c r="D59" i="8"/>
  <c r="D60" i="8"/>
  <c r="D61" i="8"/>
  <c r="D62" i="8"/>
  <c r="D63" i="8"/>
  <c r="D64" i="8"/>
  <c r="D65" i="8"/>
  <c r="C53" i="8"/>
  <c r="C54" i="8"/>
  <c r="C55" i="8"/>
  <c r="C56" i="8"/>
  <c r="C57" i="8"/>
  <c r="C58" i="8"/>
  <c r="C59" i="8"/>
  <c r="C60" i="8"/>
  <c r="C61" i="8"/>
  <c r="C62" i="8"/>
  <c r="C63" i="8"/>
  <c r="C64" i="8"/>
  <c r="C65" i="8"/>
  <c r="B65" i="8"/>
  <c r="B53" i="8"/>
  <c r="B54" i="8"/>
  <c r="B55" i="8"/>
  <c r="B56" i="8"/>
  <c r="B57" i="8"/>
  <c r="B58" i="8"/>
  <c r="B59" i="8"/>
  <c r="B60" i="8"/>
  <c r="B61" i="8"/>
  <c r="B62" i="8"/>
  <c r="B63" i="8"/>
  <c r="B64" i="8"/>
  <c r="C70" i="8"/>
  <c r="C69" i="8"/>
  <c r="C68" i="8"/>
  <c r="C67" i="8"/>
  <c r="C66" i="8"/>
  <c r="D66" i="8"/>
  <c r="D67" i="8"/>
  <c r="D68" i="8"/>
  <c r="D69" i="8"/>
  <c r="D70" i="8"/>
  <c r="B71" i="8"/>
  <c r="B72" i="8"/>
  <c r="B73" i="8"/>
  <c r="B74" i="8"/>
  <c r="B75" i="8"/>
  <c r="B76" i="8"/>
  <c r="B77" i="8"/>
  <c r="B78" i="8"/>
  <c r="B79" i="8"/>
  <c r="B80" i="8"/>
  <c r="B81" i="8"/>
  <c r="B82" i="8"/>
  <c r="B83" i="8"/>
  <c r="B84" i="8"/>
  <c r="B85" i="8"/>
  <c r="B86" i="8"/>
  <c r="B87" i="8"/>
  <c r="B88" i="8"/>
  <c r="B89" i="8"/>
  <c r="B90" i="8"/>
  <c r="B91" i="8"/>
  <c r="B92" i="8"/>
  <c r="B66" i="8"/>
  <c r="B67" i="8"/>
  <c r="B68" i="8"/>
  <c r="B69" i="8"/>
  <c r="B70" i="8"/>
  <c r="K2" i="9" l="1"/>
  <c r="K4" i="9" s="1"/>
  <c r="C10" i="7" s="1"/>
  <c r="K3" i="9"/>
  <c r="K5" i="9" s="1"/>
  <c r="K2" i="10"/>
  <c r="K4" i="10" s="1"/>
  <c r="E9" i="7" s="1"/>
  <c r="K1" i="9"/>
  <c r="K1" i="11"/>
  <c r="G10" i="7"/>
  <c r="K3" i="8"/>
  <c r="K5" i="8" s="1"/>
  <c r="K2" i="8"/>
  <c r="K1" i="8"/>
  <c r="K4" i="8"/>
  <c r="C9" i="7" s="1"/>
  <c r="G9" i="7" s="1"/>
</calcChain>
</file>

<file path=xl/sharedStrings.xml><?xml version="1.0" encoding="utf-8"?>
<sst xmlns="http://schemas.openxmlformats.org/spreadsheetml/2006/main" count="415" uniqueCount="37">
  <si>
    <t>target gene</t>
  </si>
  <si>
    <t>reference gene</t>
  </si>
  <si>
    <t>fold of control</t>
  </si>
  <si>
    <t/>
  </si>
  <si>
    <t>Well</t>
  </si>
  <si>
    <t>Cycle</t>
  </si>
  <si>
    <t>Target Name</t>
  </si>
  <si>
    <t>Rn</t>
  </si>
  <si>
    <t>ΔRn</t>
  </si>
  <si>
    <t>A1</t>
  </si>
  <si>
    <t>Target 1</t>
  </si>
  <si>
    <t>lower limit</t>
  </si>
  <si>
    <t>upper limit</t>
  </si>
  <si>
    <t>cycle</t>
  </si>
  <si>
    <t>within limit</t>
  </si>
  <si>
    <t>log Fluor</t>
  </si>
  <si>
    <r>
      <t>R</t>
    </r>
    <r>
      <rPr>
        <vertAlign val="superscript"/>
        <sz val="10"/>
        <rFont val="Arial"/>
        <family val="2"/>
      </rPr>
      <t>2</t>
    </r>
  </si>
  <si>
    <t>slope</t>
  </si>
  <si>
    <t>efficiency</t>
  </si>
  <si>
    <t>intercept</t>
  </si>
  <si>
    <r>
      <t>N</t>
    </r>
    <r>
      <rPr>
        <vertAlign val="subscript"/>
        <sz val="10"/>
        <rFont val="Arial"/>
        <family val="2"/>
      </rPr>
      <t>0</t>
    </r>
  </si>
  <si>
    <t>Fluor</t>
  </si>
  <si>
    <t>control</t>
  </si>
  <si>
    <t>treatment</t>
  </si>
  <si>
    <t>Ct ref. gene</t>
  </si>
  <si>
    <t>Ct target gene</t>
  </si>
  <si>
    <t>PCR-Eff.</t>
  </si>
  <si>
    <t>PCR-Eff. based on fitting the exponential part of the curve</t>
  </si>
  <si>
    <t>Citation:</t>
  </si>
  <si>
    <t>Neurosci Lett. 2003 Mar 13;339(1):62-6.</t>
  </si>
  <si>
    <t>Assumption-free analysis of quantitative real-time polymerase chain reaction (PCR) data.</t>
  </si>
  <si>
    <t>Ramakers C, Ruijter JM, Deprez RH, Moorman AF.</t>
  </si>
  <si>
    <t>Pubmed-Link</t>
  </si>
  <si>
    <t>middle</t>
  </si>
  <si>
    <t>Ct</t>
  </si>
  <si>
    <t xml:space="preserve">middle </t>
  </si>
  <si>
    <t>Calculated Ct-value, when the middle of the exponential part is used as threshold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</si>
</sst>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x14ac:knownFonts="1">
    <font>
      <sz val="10"/>
      <name val="Arial"/>
    </font>
    <font>
      <b/>
      <sz val="10"/>
      <name val="Arial"/>
      <family val="2"/>
    </font>
    <font>
      <sz val="10"/>
      <color indexed="10"/>
      <name val="Arial"/>
    </font>
    <font>
      <b/>
      <sz val="10"/>
      <color indexed="12"/>
      <name val="Arial"/>
      <family val="2"/>
    </font>
    <font>
      <sz val="11"/>
      <color rgb="FF9C6500"/>
      <name val="Calibri"/>
      <family val="2"/>
      <scheme val="minor"/>
    </font>
    <font>
      <vertAlign val="superscript"/>
      <sz val="10"/>
      <name val="Arial"/>
      <family val="2"/>
    </font>
    <font>
      <sz val="10"/>
      <name val="Arial"/>
      <family val="2"/>
    </font>
    <font>
      <vertAlign val="subscript"/>
      <sz val="10"/>
      <name val="Arial"/>
      <family val="2"/>
    </font>
    <font>
      <sz val="11"/>
      <name val="Calibri"/>
      <family val="2"/>
      <scheme val="minor"/>
    </font>
    <font>
      <sz val="10"/>
      <color theme="2" tint="-0.499984740745262"/>
      <name val="Arial"/>
      <family val="2"/>
    </font>
    <font>
      <u/>
      <sz val="10"/>
      <color theme="10"/>
      <name val="Arial"/>
      <family val="2"/>
    </font>
  </fonts>
  <fills count="7">
    <fill>
      <patternFill patternType="none"/>
    </fill>
    <fill>
      <patternFill patternType="gray125"/>
    </fill>
    <fill>
      <patternFill patternType="solid">
        <fgColor rgb="FFFFEB9C"/>
      </patternFill>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99FF99"/>
        <bgColor indexed="64"/>
      </patternFill>
    </fill>
  </fills>
  <borders count="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2" borderId="0" applyNumberFormat="0" applyBorder="0" applyAlignment="0" applyProtection="0"/>
    <xf numFmtId="0" fontId="10" fillId="0" borderId="0" applyNumberFormat="0" applyFill="0" applyBorder="0" applyAlignment="0" applyProtection="0"/>
  </cellStyleXfs>
  <cellXfs count="34">
    <xf numFmtId="0" fontId="0" fillId="0" borderId="0" xfId="0"/>
    <xf numFmtId="0" fontId="1" fillId="0" borderId="0" xfId="0" applyFont="1"/>
    <xf numFmtId="0" fontId="2" fillId="0" borderId="0" xfId="0" applyFont="1"/>
    <xf numFmtId="0" fontId="0" fillId="0" borderId="0" xfId="0" applyFill="1"/>
    <xf numFmtId="0" fontId="0" fillId="0" borderId="0" xfId="0" applyAlignment="1">
      <alignment horizontal="center"/>
    </xf>
    <xf numFmtId="0" fontId="0" fillId="0" borderId="0" xfId="0" applyFill="1" applyAlignment="1">
      <alignment horizontal="center"/>
    </xf>
    <xf numFmtId="164" fontId="1" fillId="0" borderId="0" xfId="0" applyNumberFormat="1" applyFont="1" applyAlignment="1">
      <alignment horizontal="center"/>
    </xf>
    <xf numFmtId="0" fontId="1" fillId="0" borderId="0" xfId="0" applyFont="1" applyFill="1"/>
    <xf numFmtId="0" fontId="3" fillId="0" borderId="0" xfId="0" applyFont="1"/>
    <xf numFmtId="0" fontId="1" fillId="0" borderId="0" xfId="0" applyFont="1" applyAlignment="1"/>
    <xf numFmtId="164" fontId="3" fillId="0" borderId="0" xfId="0" applyNumberFormat="1" applyFont="1" applyAlignment="1"/>
    <xf numFmtId="0" fontId="1" fillId="0" borderId="0" xfId="0" applyFont="1" applyFill="1" applyAlignment="1">
      <alignment horizontal="center"/>
    </xf>
    <xf numFmtId="2" fontId="0" fillId="0" borderId="0" xfId="0" applyNumberFormat="1" applyFill="1" applyAlignment="1">
      <alignment horizontal="center"/>
    </xf>
    <xf numFmtId="0" fontId="1" fillId="3" borderId="0" xfId="0" applyFont="1" applyFill="1"/>
    <xf numFmtId="0" fontId="0" fillId="0" borderId="0" xfId="0" applyFill="1" applyAlignment="1">
      <alignment horizontal="center"/>
    </xf>
    <xf numFmtId="0" fontId="0" fillId="3" borderId="0" xfId="0" applyFill="1"/>
    <xf numFmtId="0" fontId="0" fillId="4" borderId="0" xfId="0" applyFill="1"/>
    <xf numFmtId="0" fontId="6" fillId="0" borderId="0" xfId="0" applyFont="1"/>
    <xf numFmtId="0" fontId="6" fillId="5" borderId="0" xfId="0" applyFont="1" applyFill="1"/>
    <xf numFmtId="0" fontId="0" fillId="5" borderId="0" xfId="0" applyFill="1"/>
    <xf numFmtId="0" fontId="1" fillId="3" borderId="1" xfId="0" applyFont="1" applyFill="1" applyBorder="1"/>
    <xf numFmtId="0" fontId="1" fillId="3" borderId="2" xfId="0" applyFont="1" applyFill="1" applyBorder="1"/>
    <xf numFmtId="0" fontId="6" fillId="3" borderId="0" xfId="0" applyFont="1" applyFill="1"/>
    <xf numFmtId="0" fontId="4" fillId="0" borderId="0" xfId="1" applyFill="1" applyAlignment="1">
      <alignment horizontal="center"/>
    </xf>
    <xf numFmtId="0" fontId="8" fillId="0" borderId="0" xfId="1" applyFont="1" applyFill="1" applyAlignment="1">
      <alignment horizontal="center"/>
    </xf>
    <xf numFmtId="0" fontId="9" fillId="0" borderId="0" xfId="0" applyFont="1" applyFill="1"/>
    <xf numFmtId="0" fontId="9" fillId="0" borderId="0" xfId="0" applyFont="1"/>
    <xf numFmtId="0" fontId="0" fillId="6" borderId="0" xfId="0" applyFill="1"/>
    <xf numFmtId="0" fontId="8" fillId="6" borderId="0" xfId="1" applyFont="1" applyFill="1"/>
    <xf numFmtId="0" fontId="10" fillId="0" borderId="0" xfId="2"/>
    <xf numFmtId="0" fontId="1" fillId="3" borderId="0" xfId="0" applyFont="1" applyFill="1" applyBorder="1"/>
    <xf numFmtId="0" fontId="8" fillId="6" borderId="0" xfId="1" applyFont="1" applyFill="1" applyAlignment="1">
      <alignment horizontal="center"/>
    </xf>
    <xf numFmtId="0" fontId="1" fillId="0" borderId="0" xfId="0" applyFont="1" applyFill="1" applyBorder="1" applyAlignment="1">
      <alignment horizontal="center"/>
    </xf>
    <xf numFmtId="0" fontId="1" fillId="0" borderId="0" xfId="0" applyFont="1" applyBorder="1" applyAlignment="1">
      <alignment horizontal="center"/>
    </xf>
  </cellXfs>
  <cellStyles count="3">
    <cellStyle name="Hyperlink" xfId="2" builtinId="8"/>
    <cellStyle name="Neutral" xfId="1" builtinId="28"/>
    <cellStyle name="Standard" xfId="0" builtinId="0"/>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'target gene control'!$E$9:$E$48</c:f>
              <c:strCache>
                <c:ptCount val="1"/>
                <c:pt idx="0">
                  <c:v>-7572.154297 66.98779297 173.8955078 280.3120117 361.5336914 403.4350586 467.0898438 505.2304688 564.5166016 636.7353516 715.0649414 820.7885742 1031.864746 1384.436035 2080.820801 3310.185547 5593.060059 9587.558594 15768.05469 22906.5 29131.50195 34210.</c:v>
                </c:pt>
              </c:strCache>
            </c:strRef>
          </c:tx>
          <c:xVal>
            <c:numRef>
              <c:f>'target gene control'!$B$9:$B$48</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('target gene control'!$E$9:$E$48,'target gene control'!$C$65:$C$70)</c:f>
              <c:numCache>
                <c:formatCode>General</c:formatCode>
                <c:ptCount val="46"/>
                <c:pt idx="1">
                  <c:v>66.98779296875</c:v>
                </c:pt>
                <c:pt idx="2">
                  <c:v>173.8955078125</c:v>
                </c:pt>
                <c:pt idx="3">
                  <c:v>280.31201171875</c:v>
                </c:pt>
                <c:pt idx="4">
                  <c:v>361.53369140625</c:v>
                </c:pt>
                <c:pt idx="5">
                  <c:v>403.43505859375</c:v>
                </c:pt>
                <c:pt idx="6">
                  <c:v>467.08984375</c:v>
                </c:pt>
                <c:pt idx="7">
                  <c:v>505.23046875</c:v>
                </c:pt>
                <c:pt idx="8">
                  <c:v>564.5166015625</c:v>
                </c:pt>
                <c:pt idx="9">
                  <c:v>636.7353515625</c:v>
                </c:pt>
                <c:pt idx="10">
                  <c:v>715.06494140625</c:v>
                </c:pt>
                <c:pt idx="11">
                  <c:v>820.78857421875</c:v>
                </c:pt>
                <c:pt idx="12">
                  <c:v>1031.86474609375</c:v>
                </c:pt>
                <c:pt idx="13">
                  <c:v>1384.43603515625</c:v>
                </c:pt>
                <c:pt idx="14">
                  <c:v>2080.82080078125</c:v>
                </c:pt>
                <c:pt idx="15">
                  <c:v>3310.185546875</c:v>
                </c:pt>
                <c:pt idx="16">
                  <c:v>5593.06005859375</c:v>
                </c:pt>
                <c:pt idx="17">
                  <c:v>9587.55859375</c:v>
                </c:pt>
                <c:pt idx="18">
                  <c:v>15768.0546875</c:v>
                </c:pt>
                <c:pt idx="19">
                  <c:v>22906.5</c:v>
                </c:pt>
                <c:pt idx="20">
                  <c:v>29131.501953125</c:v>
                </c:pt>
                <c:pt idx="21">
                  <c:v>34210.296875</c:v>
                </c:pt>
                <c:pt idx="22">
                  <c:v>39073.5625</c:v>
                </c:pt>
                <c:pt idx="23">
                  <c:v>43273.03125</c:v>
                </c:pt>
                <c:pt idx="24">
                  <c:v>47298.51953125</c:v>
                </c:pt>
                <c:pt idx="25">
                  <c:v>50343.3359375</c:v>
                </c:pt>
                <c:pt idx="26">
                  <c:v>53256.02734375</c:v>
                </c:pt>
                <c:pt idx="27">
                  <c:v>55627.3515625</c:v>
                </c:pt>
                <c:pt idx="28">
                  <c:v>57720.58203125</c:v>
                </c:pt>
                <c:pt idx="29">
                  <c:v>59677.69140625</c:v>
                </c:pt>
                <c:pt idx="30">
                  <c:v>61314.67578125</c:v>
                </c:pt>
                <c:pt idx="31">
                  <c:v>62469.54296875</c:v>
                </c:pt>
                <c:pt idx="32">
                  <c:v>63887.90234375</c:v>
                </c:pt>
                <c:pt idx="33">
                  <c:v>64940.46484375</c:v>
                </c:pt>
                <c:pt idx="34">
                  <c:v>65954.4375</c:v>
                </c:pt>
                <c:pt idx="35">
                  <c:v>66783.03125</c:v>
                </c:pt>
                <c:pt idx="36">
                  <c:v>67232.75</c:v>
                </c:pt>
                <c:pt idx="37">
                  <c:v>67884.078125</c:v>
                </c:pt>
                <c:pt idx="38">
                  <c:v>68530.984375</c:v>
                </c:pt>
                <c:pt idx="39">
                  <c:v>69180.75</c:v>
                </c:pt>
                <c:pt idx="40">
                  <c:v>0</c:v>
                </c:pt>
                <c:pt idx="41">
                  <c:v>1384.43603515625</c:v>
                </c:pt>
                <c:pt idx="42">
                  <c:v>2080.82080078125</c:v>
                </c:pt>
                <c:pt idx="43">
                  <c:v>3310.185546875</c:v>
                </c:pt>
                <c:pt idx="44">
                  <c:v>5593.06005859375</c:v>
                </c:pt>
                <c:pt idx="45">
                  <c:v>9587.55859375</c:v>
                </c:pt>
              </c:numCache>
            </c:numRef>
          </c:yVal>
          <c:smooth val="1"/>
        </c:ser>
        <c:ser>
          <c:idx val="1"/>
          <c:order val="1"/>
          <c:spPr>
            <a:ln>
              <a:solidFill>
                <a:schemeClr val="accent1"/>
              </a:solidFill>
            </a:ln>
          </c:spPr>
          <c:xVal>
            <c:strRef>
              <c:f>'target gene control'!$B$53:$B$92</c:f>
              <c:strCache>
                <c:ptCount val="18"/>
                <c:pt idx="13">
                  <c:v>14</c:v>
                </c:pt>
                <c:pt idx="14">
                  <c:v>15</c:v>
                </c:pt>
                <c:pt idx="15">
                  <c:v>16</c:v>
                </c:pt>
                <c:pt idx="16">
                  <c:v>17</c:v>
                </c:pt>
                <c:pt idx="17">
                  <c:v>18</c:v>
                </c:pt>
              </c:strCache>
            </c:strRef>
          </c:xVal>
          <c:yVal>
            <c:numRef>
              <c:f>'target gene control'!$C$53:$C$92</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1384.43603515625</c:v>
                </c:pt>
                <c:pt idx="14">
                  <c:v>2080.82080078125</c:v>
                </c:pt>
                <c:pt idx="15">
                  <c:v>3310.185546875</c:v>
                </c:pt>
                <c:pt idx="16">
                  <c:v>5593.06005859375</c:v>
                </c:pt>
                <c:pt idx="17">
                  <c:v>9587.55859375</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1"/>
        </c:ser>
        <c:dLbls>
          <c:showLegendKey val="0"/>
          <c:showVal val="0"/>
          <c:showCatName val="0"/>
          <c:showSerName val="0"/>
          <c:showPercent val="0"/>
          <c:showBubbleSize val="0"/>
        </c:dLbls>
        <c:axId val="96953856"/>
        <c:axId val="96955776"/>
      </c:scatterChart>
      <c:valAx>
        <c:axId val="96953856"/>
        <c:scaling>
          <c:orientation val="minMax"/>
        </c:scaling>
        <c:delete val="0"/>
        <c:axPos val="b"/>
        <c:title>
          <c:tx>
            <c:rich>
              <a:bodyPr/>
              <a:lstStyle/>
              <a:p>
                <a:pPr>
                  <a:defRPr/>
                </a:pPr>
                <a:r>
                  <a:rPr lang="en-US"/>
                  <a:t>cycle</a:t>
                </a:r>
              </a:p>
            </c:rich>
          </c:tx>
          <c:layout/>
          <c:overlay val="0"/>
        </c:title>
        <c:numFmt formatCode="General" sourceLinked="1"/>
        <c:majorTickMark val="none"/>
        <c:minorTickMark val="none"/>
        <c:tickLblPos val="nextTo"/>
        <c:crossAx val="96955776"/>
        <c:crosses val="autoZero"/>
        <c:crossBetween val="midCat"/>
      </c:valAx>
      <c:valAx>
        <c:axId val="96955776"/>
        <c:scaling>
          <c:logBase val="10"/>
          <c:orientation val="minMax"/>
          <c:min val="10"/>
        </c:scaling>
        <c:delete val="0"/>
        <c:axPos val="l"/>
        <c:majorGridlines/>
        <c:title>
          <c:tx>
            <c:rich>
              <a:bodyPr/>
              <a:lstStyle/>
              <a:p>
                <a:pPr>
                  <a:defRPr/>
                </a:pPr>
                <a:r>
                  <a:rPr lang="en-US"/>
                  <a:t>log (Fluor)</a:t>
                </a:r>
              </a:p>
            </c:rich>
          </c:tx>
          <c:layout/>
          <c:overlay val="0"/>
        </c:title>
        <c:numFmt formatCode="General" sourceLinked="1"/>
        <c:majorTickMark val="none"/>
        <c:minorTickMark val="none"/>
        <c:tickLblPos val="nextTo"/>
        <c:crossAx val="96953856"/>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'target gene control'!$E$9:$E$48</c:f>
              <c:strCache>
                <c:ptCount val="1"/>
                <c:pt idx="0">
                  <c:v>-7572.154297 66.98779297 173.8955078 280.3120117 361.5336914 403.4350586 467.0898438 505.2304688 564.5166016 636.7353516 715.0649414 820.7885742 1031.864746 1384.436035 2080.820801 3310.185547 5593.060059 9587.558594 15768.05469 22906.5 29131.50195 34210.</c:v>
                </c:pt>
              </c:strCache>
            </c:strRef>
          </c:tx>
          <c:xVal>
            <c:numRef>
              <c:f>'target gene control'!$B$9:$B$48</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('target gene control'!$E$9:$E$48,'target gene control'!$C$65:$C$70)</c:f>
              <c:numCache>
                <c:formatCode>General</c:formatCode>
                <c:ptCount val="46"/>
                <c:pt idx="1">
                  <c:v>66.98779296875</c:v>
                </c:pt>
                <c:pt idx="2">
                  <c:v>173.8955078125</c:v>
                </c:pt>
                <c:pt idx="3">
                  <c:v>280.31201171875</c:v>
                </c:pt>
                <c:pt idx="4">
                  <c:v>361.53369140625</c:v>
                </c:pt>
                <c:pt idx="5">
                  <c:v>403.43505859375</c:v>
                </c:pt>
                <c:pt idx="6">
                  <c:v>467.08984375</c:v>
                </c:pt>
                <c:pt idx="7">
                  <c:v>505.23046875</c:v>
                </c:pt>
                <c:pt idx="8">
                  <c:v>564.5166015625</c:v>
                </c:pt>
                <c:pt idx="9">
                  <c:v>636.7353515625</c:v>
                </c:pt>
                <c:pt idx="10">
                  <c:v>715.06494140625</c:v>
                </c:pt>
                <c:pt idx="11">
                  <c:v>820.78857421875</c:v>
                </c:pt>
                <c:pt idx="12">
                  <c:v>1031.86474609375</c:v>
                </c:pt>
                <c:pt idx="13">
                  <c:v>1384.43603515625</c:v>
                </c:pt>
                <c:pt idx="14">
                  <c:v>2080.82080078125</c:v>
                </c:pt>
                <c:pt idx="15">
                  <c:v>3310.185546875</c:v>
                </c:pt>
                <c:pt idx="16">
                  <c:v>5593.06005859375</c:v>
                </c:pt>
                <c:pt idx="17">
                  <c:v>9587.55859375</c:v>
                </c:pt>
                <c:pt idx="18">
                  <c:v>15768.0546875</c:v>
                </c:pt>
                <c:pt idx="19">
                  <c:v>22906.5</c:v>
                </c:pt>
                <c:pt idx="20">
                  <c:v>29131.501953125</c:v>
                </c:pt>
                <c:pt idx="21">
                  <c:v>34210.296875</c:v>
                </c:pt>
                <c:pt idx="22">
                  <c:v>39073.5625</c:v>
                </c:pt>
                <c:pt idx="23">
                  <c:v>43273.03125</c:v>
                </c:pt>
                <c:pt idx="24">
                  <c:v>47298.51953125</c:v>
                </c:pt>
                <c:pt idx="25">
                  <c:v>50343.3359375</c:v>
                </c:pt>
                <c:pt idx="26">
                  <c:v>53256.02734375</c:v>
                </c:pt>
                <c:pt idx="27">
                  <c:v>55627.3515625</c:v>
                </c:pt>
                <c:pt idx="28">
                  <c:v>57720.58203125</c:v>
                </c:pt>
                <c:pt idx="29">
                  <c:v>59677.69140625</c:v>
                </c:pt>
                <c:pt idx="30">
                  <c:v>61314.67578125</c:v>
                </c:pt>
                <c:pt idx="31">
                  <c:v>62469.54296875</c:v>
                </c:pt>
                <c:pt idx="32">
                  <c:v>63887.90234375</c:v>
                </c:pt>
                <c:pt idx="33">
                  <c:v>64940.46484375</c:v>
                </c:pt>
                <c:pt idx="34">
                  <c:v>65954.4375</c:v>
                </c:pt>
                <c:pt idx="35">
                  <c:v>66783.03125</c:v>
                </c:pt>
                <c:pt idx="36">
                  <c:v>67232.75</c:v>
                </c:pt>
                <c:pt idx="37">
                  <c:v>67884.078125</c:v>
                </c:pt>
                <c:pt idx="38">
                  <c:v>68530.984375</c:v>
                </c:pt>
                <c:pt idx="39">
                  <c:v>69180.75</c:v>
                </c:pt>
                <c:pt idx="40">
                  <c:v>0</c:v>
                </c:pt>
                <c:pt idx="41">
                  <c:v>1384.43603515625</c:v>
                </c:pt>
                <c:pt idx="42">
                  <c:v>2080.82080078125</c:v>
                </c:pt>
                <c:pt idx="43">
                  <c:v>3310.185546875</c:v>
                </c:pt>
                <c:pt idx="44">
                  <c:v>5593.06005859375</c:v>
                </c:pt>
                <c:pt idx="45">
                  <c:v>9587.55859375</c:v>
                </c:pt>
              </c:numCache>
            </c:numRef>
          </c:yVal>
          <c:smooth val="1"/>
        </c:ser>
        <c:ser>
          <c:idx val="1"/>
          <c:order val="1"/>
          <c:xVal>
            <c:strRef>
              <c:f>'target gene control'!$B$53:$B$92</c:f>
              <c:strCache>
                <c:ptCount val="18"/>
                <c:pt idx="13">
                  <c:v>14</c:v>
                </c:pt>
                <c:pt idx="14">
                  <c:v>15</c:v>
                </c:pt>
                <c:pt idx="15">
                  <c:v>16</c:v>
                </c:pt>
                <c:pt idx="16">
                  <c:v>17</c:v>
                </c:pt>
                <c:pt idx="17">
                  <c:v>18</c:v>
                </c:pt>
              </c:strCache>
            </c:strRef>
          </c:xVal>
          <c:yVal>
            <c:numRef>
              <c:f>'target gene control'!$C$53:$C$92</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1384.43603515625</c:v>
                </c:pt>
                <c:pt idx="14">
                  <c:v>2080.82080078125</c:v>
                </c:pt>
                <c:pt idx="15">
                  <c:v>3310.185546875</c:v>
                </c:pt>
                <c:pt idx="16">
                  <c:v>5593.06005859375</c:v>
                </c:pt>
                <c:pt idx="17">
                  <c:v>9587.55859375</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1"/>
        </c:ser>
        <c:dLbls>
          <c:showLegendKey val="0"/>
          <c:showVal val="0"/>
          <c:showCatName val="0"/>
          <c:showSerName val="0"/>
          <c:showPercent val="0"/>
          <c:showBubbleSize val="0"/>
        </c:dLbls>
        <c:axId val="96997760"/>
        <c:axId val="96999680"/>
      </c:scatterChart>
      <c:valAx>
        <c:axId val="96997760"/>
        <c:scaling>
          <c:orientation val="minMax"/>
        </c:scaling>
        <c:delete val="0"/>
        <c:axPos val="b"/>
        <c:title>
          <c:tx>
            <c:rich>
              <a:bodyPr/>
              <a:lstStyle/>
              <a:p>
                <a:pPr>
                  <a:defRPr/>
                </a:pPr>
                <a:r>
                  <a:rPr lang="en-US"/>
                  <a:t>cycle</a:t>
                </a:r>
              </a:p>
            </c:rich>
          </c:tx>
          <c:layout/>
          <c:overlay val="0"/>
        </c:title>
        <c:numFmt formatCode="General" sourceLinked="1"/>
        <c:majorTickMark val="none"/>
        <c:minorTickMark val="none"/>
        <c:tickLblPos val="nextTo"/>
        <c:crossAx val="96999680"/>
        <c:crosses val="autoZero"/>
        <c:crossBetween val="midCat"/>
      </c:valAx>
      <c:valAx>
        <c:axId val="96999680"/>
        <c:scaling>
          <c:orientation val="minMax"/>
        </c:scaling>
        <c:delete val="0"/>
        <c:axPos val="l"/>
        <c:majorGridlines/>
        <c:title>
          <c:tx>
            <c:rich>
              <a:bodyPr/>
              <a:lstStyle/>
              <a:p>
                <a:pPr>
                  <a:defRPr/>
                </a:pPr>
                <a:r>
                  <a:rPr lang="en-US"/>
                  <a:t> Fluor</a:t>
                </a:r>
              </a:p>
            </c:rich>
          </c:tx>
          <c:layout/>
          <c:overlay val="0"/>
        </c:title>
        <c:numFmt formatCode="General" sourceLinked="1"/>
        <c:majorTickMark val="none"/>
        <c:minorTickMark val="none"/>
        <c:tickLblPos val="nextTo"/>
        <c:crossAx val="96997760"/>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'target gene treated'!$E$9:$E$48</c:f>
              <c:strCache>
                <c:ptCount val="1"/>
                <c:pt idx="0">
                  <c:v>-216.7587891 216.7587891 557.3525391 794.9863281 912.9301758 1008.458496 1057.157227 1108.074219 1166.451172 1232.729492 1358.916504 1536.523438 1916.113281 2666.320313 3959.639648 6382.709961 10610.18359 17171.15625 25042.44922 32268.67773 38818.9375 450</c:v>
                </c:pt>
              </c:strCache>
            </c:strRef>
          </c:tx>
          <c:xVal>
            <c:numRef>
              <c:f>'target gene treated'!$B$9:$B$48</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('target gene treated'!$E$9:$E$48,'target gene treated'!$C$65:$C$70)</c:f>
              <c:numCache>
                <c:formatCode>General</c:formatCode>
                <c:ptCount val="46"/>
                <c:pt idx="0">
                  <c:v>-216.7587890625</c:v>
                </c:pt>
                <c:pt idx="1">
                  <c:v>216.7587890625</c:v>
                </c:pt>
                <c:pt idx="2">
                  <c:v>557.3525390625</c:v>
                </c:pt>
                <c:pt idx="3">
                  <c:v>794.986328125</c:v>
                </c:pt>
                <c:pt idx="4">
                  <c:v>912.93017578125</c:v>
                </c:pt>
                <c:pt idx="5">
                  <c:v>1008.45849609375</c:v>
                </c:pt>
                <c:pt idx="6">
                  <c:v>1057.1572265625</c:v>
                </c:pt>
                <c:pt idx="7">
                  <c:v>1108.07421875</c:v>
                </c:pt>
                <c:pt idx="8">
                  <c:v>1166.451171875</c:v>
                </c:pt>
                <c:pt idx="9">
                  <c:v>1232.7294921875</c:v>
                </c:pt>
                <c:pt idx="10">
                  <c:v>1358.91650390625</c:v>
                </c:pt>
                <c:pt idx="11">
                  <c:v>1536.5234375</c:v>
                </c:pt>
                <c:pt idx="12">
                  <c:v>1916.11328125</c:v>
                </c:pt>
                <c:pt idx="13">
                  <c:v>2666.3203125</c:v>
                </c:pt>
                <c:pt idx="14">
                  <c:v>3959.6396484375</c:v>
                </c:pt>
                <c:pt idx="15">
                  <c:v>6382.7099609375</c:v>
                </c:pt>
                <c:pt idx="16">
                  <c:v>10610.18359375</c:v>
                </c:pt>
                <c:pt idx="17">
                  <c:v>17171.15625</c:v>
                </c:pt>
                <c:pt idx="18">
                  <c:v>25042.44921875</c:v>
                </c:pt>
                <c:pt idx="19">
                  <c:v>32268.677734375</c:v>
                </c:pt>
                <c:pt idx="20">
                  <c:v>38818.9375</c:v>
                </c:pt>
                <c:pt idx="21">
                  <c:v>45089.8203125</c:v>
                </c:pt>
                <c:pt idx="22">
                  <c:v>51125.3125</c:v>
                </c:pt>
                <c:pt idx="23">
                  <c:v>56639.91015625</c:v>
                </c:pt>
                <c:pt idx="24">
                  <c:v>61647.9609375</c:v>
                </c:pt>
                <c:pt idx="25">
                  <c:v>65919.2578125</c:v>
                </c:pt>
                <c:pt idx="26">
                  <c:v>69930.21875</c:v>
                </c:pt>
                <c:pt idx="27">
                  <c:v>73334.03125</c:v>
                </c:pt>
                <c:pt idx="28">
                  <c:v>76230.46875</c:v>
                </c:pt>
                <c:pt idx="29">
                  <c:v>78956.4140625</c:v>
                </c:pt>
                <c:pt idx="30">
                  <c:v>81219.546875</c:v>
                </c:pt>
                <c:pt idx="31">
                  <c:v>83244.0078125</c:v>
                </c:pt>
                <c:pt idx="32">
                  <c:v>85340.3984375</c:v>
                </c:pt>
                <c:pt idx="33">
                  <c:v>87016.953125</c:v>
                </c:pt>
                <c:pt idx="34">
                  <c:v>88350.828125</c:v>
                </c:pt>
                <c:pt idx="35">
                  <c:v>89787.9296875</c:v>
                </c:pt>
                <c:pt idx="36">
                  <c:v>91168.84375</c:v>
                </c:pt>
                <c:pt idx="37">
                  <c:v>92505.5</c:v>
                </c:pt>
                <c:pt idx="38">
                  <c:v>93423.0078125</c:v>
                </c:pt>
                <c:pt idx="39">
                  <c:v>94413.890625</c:v>
                </c:pt>
                <c:pt idx="40">
                  <c:v>0</c:v>
                </c:pt>
                <c:pt idx="41">
                  <c:v>2666.3203125</c:v>
                </c:pt>
                <c:pt idx="42">
                  <c:v>3959.6396484375</c:v>
                </c:pt>
                <c:pt idx="43">
                  <c:v>6382.7099609375</c:v>
                </c:pt>
                <c:pt idx="44">
                  <c:v>10610.18359375</c:v>
                </c:pt>
                <c:pt idx="45">
                  <c:v>0</c:v>
                </c:pt>
              </c:numCache>
            </c:numRef>
          </c:yVal>
          <c:smooth val="1"/>
        </c:ser>
        <c:ser>
          <c:idx val="1"/>
          <c:order val="1"/>
          <c:spPr>
            <a:ln>
              <a:solidFill>
                <a:schemeClr val="accent1"/>
              </a:solidFill>
            </a:ln>
          </c:spPr>
          <c:xVal>
            <c:strRef>
              <c:f>'target gene treated'!$B$53:$B$92</c:f>
              <c:strCache>
                <c:ptCount val="17"/>
                <c:pt idx="13">
                  <c:v>14</c:v>
                </c:pt>
                <c:pt idx="14">
                  <c:v>15</c:v>
                </c:pt>
                <c:pt idx="15">
                  <c:v>16</c:v>
                </c:pt>
                <c:pt idx="16">
                  <c:v>17</c:v>
                </c:pt>
              </c:strCache>
            </c:strRef>
          </c:xVal>
          <c:yVal>
            <c:numRef>
              <c:f>'target gene treated'!$C$53:$C$92</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2666.3203125</c:v>
                </c:pt>
                <c:pt idx="14">
                  <c:v>3959.6396484375</c:v>
                </c:pt>
                <c:pt idx="15">
                  <c:v>6382.7099609375</c:v>
                </c:pt>
                <c:pt idx="16">
                  <c:v>10610.18359375</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1"/>
        </c:ser>
        <c:dLbls>
          <c:showLegendKey val="0"/>
          <c:showVal val="0"/>
          <c:showCatName val="0"/>
          <c:showSerName val="0"/>
          <c:showPercent val="0"/>
          <c:showBubbleSize val="0"/>
        </c:dLbls>
        <c:axId val="98070912"/>
        <c:axId val="98072832"/>
      </c:scatterChart>
      <c:valAx>
        <c:axId val="98070912"/>
        <c:scaling>
          <c:orientation val="minMax"/>
        </c:scaling>
        <c:delete val="0"/>
        <c:axPos val="b"/>
        <c:title>
          <c:tx>
            <c:rich>
              <a:bodyPr/>
              <a:lstStyle/>
              <a:p>
                <a:pPr>
                  <a:defRPr/>
                </a:pPr>
                <a:r>
                  <a:rPr lang="en-US"/>
                  <a:t>cycle</a:t>
                </a:r>
              </a:p>
            </c:rich>
          </c:tx>
          <c:layout/>
          <c:overlay val="0"/>
        </c:title>
        <c:numFmt formatCode="General" sourceLinked="1"/>
        <c:majorTickMark val="none"/>
        <c:minorTickMark val="none"/>
        <c:tickLblPos val="nextTo"/>
        <c:crossAx val="98072832"/>
        <c:crosses val="autoZero"/>
        <c:crossBetween val="midCat"/>
      </c:valAx>
      <c:valAx>
        <c:axId val="98072832"/>
        <c:scaling>
          <c:logBase val="10"/>
          <c:orientation val="minMax"/>
          <c:min val="10"/>
        </c:scaling>
        <c:delete val="0"/>
        <c:axPos val="l"/>
        <c:majorGridlines/>
        <c:title>
          <c:tx>
            <c:rich>
              <a:bodyPr/>
              <a:lstStyle/>
              <a:p>
                <a:pPr>
                  <a:defRPr/>
                </a:pPr>
                <a:r>
                  <a:rPr lang="en-US"/>
                  <a:t>log (Fluor)</a:t>
                </a:r>
              </a:p>
            </c:rich>
          </c:tx>
          <c:layout/>
          <c:overlay val="0"/>
        </c:title>
        <c:numFmt formatCode="General" sourceLinked="1"/>
        <c:majorTickMark val="none"/>
        <c:minorTickMark val="none"/>
        <c:tickLblPos val="nextTo"/>
        <c:crossAx val="98070912"/>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'target gene treated'!$E$9:$E$48</c:f>
              <c:strCache>
                <c:ptCount val="1"/>
                <c:pt idx="0">
                  <c:v>-216.7587891 216.7587891 557.3525391 794.9863281 912.9301758 1008.458496 1057.157227 1108.074219 1166.451172 1232.729492 1358.916504 1536.523438 1916.113281 2666.320313 3959.639648 6382.709961 10610.18359 17171.15625 25042.44922 32268.67773 38818.9375 450</c:v>
                </c:pt>
              </c:strCache>
            </c:strRef>
          </c:tx>
          <c:xVal>
            <c:numRef>
              <c:f>'target gene treated'!$B$9:$B$48</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('target gene treated'!$E$9:$E$48,'target gene treated'!$C$65:$C$70)</c:f>
              <c:numCache>
                <c:formatCode>General</c:formatCode>
                <c:ptCount val="46"/>
                <c:pt idx="0">
                  <c:v>-216.7587890625</c:v>
                </c:pt>
                <c:pt idx="1">
                  <c:v>216.7587890625</c:v>
                </c:pt>
                <c:pt idx="2">
                  <c:v>557.3525390625</c:v>
                </c:pt>
                <c:pt idx="3">
                  <c:v>794.986328125</c:v>
                </c:pt>
                <c:pt idx="4">
                  <c:v>912.93017578125</c:v>
                </c:pt>
                <c:pt idx="5">
                  <c:v>1008.45849609375</c:v>
                </c:pt>
                <c:pt idx="6">
                  <c:v>1057.1572265625</c:v>
                </c:pt>
                <c:pt idx="7">
                  <c:v>1108.07421875</c:v>
                </c:pt>
                <c:pt idx="8">
                  <c:v>1166.451171875</c:v>
                </c:pt>
                <c:pt idx="9">
                  <c:v>1232.7294921875</c:v>
                </c:pt>
                <c:pt idx="10">
                  <c:v>1358.91650390625</c:v>
                </c:pt>
                <c:pt idx="11">
                  <c:v>1536.5234375</c:v>
                </c:pt>
                <c:pt idx="12">
                  <c:v>1916.11328125</c:v>
                </c:pt>
                <c:pt idx="13">
                  <c:v>2666.3203125</c:v>
                </c:pt>
                <c:pt idx="14">
                  <c:v>3959.6396484375</c:v>
                </c:pt>
                <c:pt idx="15">
                  <c:v>6382.7099609375</c:v>
                </c:pt>
                <c:pt idx="16">
                  <c:v>10610.18359375</c:v>
                </c:pt>
                <c:pt idx="17">
                  <c:v>17171.15625</c:v>
                </c:pt>
                <c:pt idx="18">
                  <c:v>25042.44921875</c:v>
                </c:pt>
                <c:pt idx="19">
                  <c:v>32268.677734375</c:v>
                </c:pt>
                <c:pt idx="20">
                  <c:v>38818.9375</c:v>
                </c:pt>
                <c:pt idx="21">
                  <c:v>45089.8203125</c:v>
                </c:pt>
                <c:pt idx="22">
                  <c:v>51125.3125</c:v>
                </c:pt>
                <c:pt idx="23">
                  <c:v>56639.91015625</c:v>
                </c:pt>
                <c:pt idx="24">
                  <c:v>61647.9609375</c:v>
                </c:pt>
                <c:pt idx="25">
                  <c:v>65919.2578125</c:v>
                </c:pt>
                <c:pt idx="26">
                  <c:v>69930.21875</c:v>
                </c:pt>
                <c:pt idx="27">
                  <c:v>73334.03125</c:v>
                </c:pt>
                <c:pt idx="28">
                  <c:v>76230.46875</c:v>
                </c:pt>
                <c:pt idx="29">
                  <c:v>78956.4140625</c:v>
                </c:pt>
                <c:pt idx="30">
                  <c:v>81219.546875</c:v>
                </c:pt>
                <c:pt idx="31">
                  <c:v>83244.0078125</c:v>
                </c:pt>
                <c:pt idx="32">
                  <c:v>85340.3984375</c:v>
                </c:pt>
                <c:pt idx="33">
                  <c:v>87016.953125</c:v>
                </c:pt>
                <c:pt idx="34">
                  <c:v>88350.828125</c:v>
                </c:pt>
                <c:pt idx="35">
                  <c:v>89787.9296875</c:v>
                </c:pt>
                <c:pt idx="36">
                  <c:v>91168.84375</c:v>
                </c:pt>
                <c:pt idx="37">
                  <c:v>92505.5</c:v>
                </c:pt>
                <c:pt idx="38">
                  <c:v>93423.0078125</c:v>
                </c:pt>
                <c:pt idx="39">
                  <c:v>94413.890625</c:v>
                </c:pt>
                <c:pt idx="40">
                  <c:v>0</c:v>
                </c:pt>
                <c:pt idx="41">
                  <c:v>2666.3203125</c:v>
                </c:pt>
                <c:pt idx="42">
                  <c:v>3959.6396484375</c:v>
                </c:pt>
                <c:pt idx="43">
                  <c:v>6382.7099609375</c:v>
                </c:pt>
                <c:pt idx="44">
                  <c:v>10610.18359375</c:v>
                </c:pt>
                <c:pt idx="45">
                  <c:v>0</c:v>
                </c:pt>
              </c:numCache>
            </c:numRef>
          </c:yVal>
          <c:smooth val="1"/>
        </c:ser>
        <c:ser>
          <c:idx val="1"/>
          <c:order val="1"/>
          <c:xVal>
            <c:strRef>
              <c:f>'target gene treated'!$B$53:$B$92</c:f>
              <c:strCache>
                <c:ptCount val="17"/>
                <c:pt idx="13">
                  <c:v>14</c:v>
                </c:pt>
                <c:pt idx="14">
                  <c:v>15</c:v>
                </c:pt>
                <c:pt idx="15">
                  <c:v>16</c:v>
                </c:pt>
                <c:pt idx="16">
                  <c:v>17</c:v>
                </c:pt>
              </c:strCache>
            </c:strRef>
          </c:xVal>
          <c:yVal>
            <c:numRef>
              <c:f>'target gene treated'!$C$53:$C$92</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2666.3203125</c:v>
                </c:pt>
                <c:pt idx="14">
                  <c:v>3959.6396484375</c:v>
                </c:pt>
                <c:pt idx="15">
                  <c:v>6382.7099609375</c:v>
                </c:pt>
                <c:pt idx="16">
                  <c:v>10610.18359375</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1"/>
        </c:ser>
        <c:dLbls>
          <c:showLegendKey val="0"/>
          <c:showVal val="0"/>
          <c:showCatName val="0"/>
          <c:showSerName val="0"/>
          <c:showPercent val="0"/>
          <c:showBubbleSize val="0"/>
        </c:dLbls>
        <c:axId val="98089984"/>
        <c:axId val="98112640"/>
      </c:scatterChart>
      <c:valAx>
        <c:axId val="98089984"/>
        <c:scaling>
          <c:orientation val="minMax"/>
        </c:scaling>
        <c:delete val="0"/>
        <c:axPos val="b"/>
        <c:title>
          <c:tx>
            <c:rich>
              <a:bodyPr/>
              <a:lstStyle/>
              <a:p>
                <a:pPr>
                  <a:defRPr/>
                </a:pPr>
                <a:r>
                  <a:rPr lang="en-US"/>
                  <a:t>cycle</a:t>
                </a:r>
              </a:p>
            </c:rich>
          </c:tx>
          <c:layout/>
          <c:overlay val="0"/>
        </c:title>
        <c:numFmt formatCode="General" sourceLinked="1"/>
        <c:majorTickMark val="none"/>
        <c:minorTickMark val="none"/>
        <c:tickLblPos val="nextTo"/>
        <c:crossAx val="98112640"/>
        <c:crosses val="autoZero"/>
        <c:crossBetween val="midCat"/>
      </c:valAx>
      <c:valAx>
        <c:axId val="98112640"/>
        <c:scaling>
          <c:orientation val="minMax"/>
        </c:scaling>
        <c:delete val="0"/>
        <c:axPos val="l"/>
        <c:majorGridlines/>
        <c:title>
          <c:tx>
            <c:rich>
              <a:bodyPr/>
              <a:lstStyle/>
              <a:p>
                <a:pPr>
                  <a:defRPr/>
                </a:pPr>
                <a:r>
                  <a:rPr lang="en-US"/>
                  <a:t>Fluor</a:t>
                </a:r>
              </a:p>
            </c:rich>
          </c:tx>
          <c:layout/>
          <c:overlay val="0"/>
        </c:title>
        <c:numFmt formatCode="General" sourceLinked="1"/>
        <c:majorTickMark val="none"/>
        <c:minorTickMark val="none"/>
        <c:tickLblPos val="nextTo"/>
        <c:crossAx val="98089984"/>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'ref. gene control'!$E$9:$E$48</c:f>
              <c:strCache>
                <c:ptCount val="1"/>
                <c:pt idx="0">
                  <c:v>-625.1015625 -319.392395 -25.53376198 11.4830637 25.70789528 -4.904185295 14.42123318 -21.17424583 -23.93671799 1.18948102 29.97290802 79.98191833 139.9303894 236.7001343 395.5411682 726.4329834 1261.355103 2085.755615 3258.066895 4559.332031 5830.496094 </c:v>
                </c:pt>
              </c:strCache>
            </c:strRef>
          </c:tx>
          <c:xVal>
            <c:numRef>
              <c:f>'ref. gene control'!$B$9:$B$48</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('ref. gene control'!$E$9:$E$48,'ref. gene control'!$C$65:$C$70)</c:f>
              <c:numCache>
                <c:formatCode>General</c:formatCode>
                <c:ptCount val="46"/>
                <c:pt idx="0">
                  <c:v>-625.1015625</c:v>
                </c:pt>
                <c:pt idx="1">
                  <c:v>-319.39239501953125</c:v>
                </c:pt>
                <c:pt idx="2">
                  <c:v>-25.533761978149414</c:v>
                </c:pt>
                <c:pt idx="3">
                  <c:v>11.483063697814941</c:v>
                </c:pt>
                <c:pt idx="4">
                  <c:v>25.707895278930664</c:v>
                </c:pt>
                <c:pt idx="5">
                  <c:v>-4.9041852951049805</c:v>
                </c:pt>
                <c:pt idx="6">
                  <c:v>14.421233177185059</c:v>
                </c:pt>
                <c:pt idx="7">
                  <c:v>-21.174245834350586</c:v>
                </c:pt>
                <c:pt idx="8">
                  <c:v>-23.936717987060547</c:v>
                </c:pt>
                <c:pt idx="9">
                  <c:v>1.1894810199737549</c:v>
                </c:pt>
                <c:pt idx="10">
                  <c:v>29.972908020019531</c:v>
                </c:pt>
                <c:pt idx="11">
                  <c:v>79.981918334960937</c:v>
                </c:pt>
                <c:pt idx="12">
                  <c:v>139.93038940429688</c:v>
                </c:pt>
                <c:pt idx="13">
                  <c:v>236.70013427734375</c:v>
                </c:pt>
                <c:pt idx="14">
                  <c:v>395.54116821289062</c:v>
                </c:pt>
                <c:pt idx="15">
                  <c:v>726.4329833984375</c:v>
                </c:pt>
                <c:pt idx="16">
                  <c:v>1261.3551025390625</c:v>
                </c:pt>
                <c:pt idx="17">
                  <c:v>2085.755615234375</c:v>
                </c:pt>
                <c:pt idx="18">
                  <c:v>3258.06689453125</c:v>
                </c:pt>
                <c:pt idx="19">
                  <c:v>4559.33203125</c:v>
                </c:pt>
                <c:pt idx="20">
                  <c:v>5830.49609375</c:v>
                </c:pt>
                <c:pt idx="21">
                  <c:v>6993.5244140625</c:v>
                </c:pt>
                <c:pt idx="22">
                  <c:v>8157.15576171875</c:v>
                </c:pt>
                <c:pt idx="23">
                  <c:v>9401.865234375</c:v>
                </c:pt>
                <c:pt idx="24">
                  <c:v>10833.6533203125</c:v>
                </c:pt>
                <c:pt idx="25">
                  <c:v>12385.798828125</c:v>
                </c:pt>
                <c:pt idx="26">
                  <c:v>14104.1123046875</c:v>
                </c:pt>
                <c:pt idx="27">
                  <c:v>15959.291015625</c:v>
                </c:pt>
                <c:pt idx="28">
                  <c:v>17891.80859375</c:v>
                </c:pt>
                <c:pt idx="29">
                  <c:v>19996.119140625</c:v>
                </c:pt>
                <c:pt idx="30">
                  <c:v>22146.560546875</c:v>
                </c:pt>
                <c:pt idx="31">
                  <c:v>24340.9375</c:v>
                </c:pt>
                <c:pt idx="32">
                  <c:v>26686.044921875</c:v>
                </c:pt>
                <c:pt idx="33">
                  <c:v>28904.892578125</c:v>
                </c:pt>
                <c:pt idx="34">
                  <c:v>31362.498046875</c:v>
                </c:pt>
                <c:pt idx="35">
                  <c:v>33660.8671875</c:v>
                </c:pt>
                <c:pt idx="36">
                  <c:v>35964.76171875</c:v>
                </c:pt>
                <c:pt idx="37">
                  <c:v>38366.69140625</c:v>
                </c:pt>
                <c:pt idx="38">
                  <c:v>40571.37890625</c:v>
                </c:pt>
                <c:pt idx="39">
                  <c:v>42797.4296875</c:v>
                </c:pt>
                <c:pt idx="40">
                  <c:v>139.93038940429688</c:v>
                </c:pt>
                <c:pt idx="41">
                  <c:v>236.70013427734375</c:v>
                </c:pt>
                <c:pt idx="42">
                  <c:v>395.54116821289062</c:v>
                </c:pt>
                <c:pt idx="43">
                  <c:v>726.4329833984375</c:v>
                </c:pt>
                <c:pt idx="44">
                  <c:v>1261.3551025390625</c:v>
                </c:pt>
                <c:pt idx="45">
                  <c:v>0</c:v>
                </c:pt>
              </c:numCache>
            </c:numRef>
          </c:yVal>
          <c:smooth val="1"/>
        </c:ser>
        <c:ser>
          <c:idx val="1"/>
          <c:order val="1"/>
          <c:spPr>
            <a:ln>
              <a:solidFill>
                <a:schemeClr val="accent1"/>
              </a:solidFill>
            </a:ln>
          </c:spPr>
          <c:xVal>
            <c:strRef>
              <c:f>'ref. gene control'!$B$53:$B$92</c:f>
              <c:strCache>
                <c:ptCount val="17"/>
                <c:pt idx="12">
                  <c:v>13</c:v>
                </c:pt>
                <c:pt idx="13">
                  <c:v>14</c:v>
                </c:pt>
                <c:pt idx="14">
                  <c:v>15</c:v>
                </c:pt>
                <c:pt idx="15">
                  <c:v>16</c:v>
                </c:pt>
                <c:pt idx="16">
                  <c:v>17</c:v>
                </c:pt>
              </c:strCache>
            </c:strRef>
          </c:xVal>
          <c:yVal>
            <c:numRef>
              <c:f>'ref. gene control'!$C$53:$C$92</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139.93038940429688</c:v>
                </c:pt>
                <c:pt idx="13">
                  <c:v>236.70013427734375</c:v>
                </c:pt>
                <c:pt idx="14">
                  <c:v>395.54116821289062</c:v>
                </c:pt>
                <c:pt idx="15">
                  <c:v>726.4329833984375</c:v>
                </c:pt>
                <c:pt idx="16">
                  <c:v>1261.3551025390625</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1"/>
        </c:ser>
        <c:dLbls>
          <c:showLegendKey val="0"/>
          <c:showVal val="0"/>
          <c:showCatName val="0"/>
          <c:showSerName val="0"/>
          <c:showPercent val="0"/>
          <c:showBubbleSize val="0"/>
        </c:dLbls>
        <c:axId val="98245248"/>
        <c:axId val="98247424"/>
      </c:scatterChart>
      <c:valAx>
        <c:axId val="98245248"/>
        <c:scaling>
          <c:orientation val="minMax"/>
        </c:scaling>
        <c:delete val="0"/>
        <c:axPos val="b"/>
        <c:title>
          <c:tx>
            <c:rich>
              <a:bodyPr/>
              <a:lstStyle/>
              <a:p>
                <a:pPr>
                  <a:defRPr/>
                </a:pPr>
                <a:r>
                  <a:rPr lang="en-US"/>
                  <a:t>cycle</a:t>
                </a:r>
              </a:p>
            </c:rich>
          </c:tx>
          <c:layout/>
          <c:overlay val="0"/>
        </c:title>
        <c:numFmt formatCode="General" sourceLinked="1"/>
        <c:majorTickMark val="none"/>
        <c:minorTickMark val="none"/>
        <c:tickLblPos val="nextTo"/>
        <c:crossAx val="98247424"/>
        <c:crosses val="autoZero"/>
        <c:crossBetween val="midCat"/>
      </c:valAx>
      <c:valAx>
        <c:axId val="98247424"/>
        <c:scaling>
          <c:logBase val="10"/>
          <c:orientation val="minMax"/>
          <c:min val="10"/>
        </c:scaling>
        <c:delete val="0"/>
        <c:axPos val="l"/>
        <c:majorGridlines/>
        <c:title>
          <c:tx>
            <c:rich>
              <a:bodyPr/>
              <a:lstStyle/>
              <a:p>
                <a:pPr>
                  <a:defRPr/>
                </a:pPr>
                <a:r>
                  <a:rPr lang="en-US"/>
                  <a:t>log (Fluor)</a:t>
                </a:r>
              </a:p>
            </c:rich>
          </c:tx>
          <c:layout/>
          <c:overlay val="0"/>
        </c:title>
        <c:numFmt formatCode="General" sourceLinked="1"/>
        <c:majorTickMark val="none"/>
        <c:minorTickMark val="none"/>
        <c:tickLblPos val="nextTo"/>
        <c:crossAx val="98245248"/>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'ref. gene control'!$E$9:$E$48</c:f>
              <c:strCache>
                <c:ptCount val="1"/>
                <c:pt idx="0">
                  <c:v>-625.1015625 -319.392395 -25.53376198 11.4830637 25.70789528 -4.904185295 14.42123318 -21.17424583 -23.93671799 1.18948102 29.97290802 79.98191833 139.9303894 236.7001343 395.5411682 726.4329834 1261.355103 2085.755615 3258.066895 4559.332031 5830.496094 </c:v>
                </c:pt>
              </c:strCache>
            </c:strRef>
          </c:tx>
          <c:xVal>
            <c:numRef>
              <c:f>'ref. gene control'!$B$9:$B$48</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('ref. gene control'!$E$9:$E$48,'ref. gene control'!$C$65:$C$70)</c:f>
              <c:numCache>
                <c:formatCode>General</c:formatCode>
                <c:ptCount val="46"/>
                <c:pt idx="0">
                  <c:v>-625.1015625</c:v>
                </c:pt>
                <c:pt idx="1">
                  <c:v>-319.39239501953125</c:v>
                </c:pt>
                <c:pt idx="2">
                  <c:v>-25.533761978149414</c:v>
                </c:pt>
                <c:pt idx="3">
                  <c:v>11.483063697814941</c:v>
                </c:pt>
                <c:pt idx="4">
                  <c:v>25.707895278930664</c:v>
                </c:pt>
                <c:pt idx="5">
                  <c:v>-4.9041852951049805</c:v>
                </c:pt>
                <c:pt idx="6">
                  <c:v>14.421233177185059</c:v>
                </c:pt>
                <c:pt idx="7">
                  <c:v>-21.174245834350586</c:v>
                </c:pt>
                <c:pt idx="8">
                  <c:v>-23.936717987060547</c:v>
                </c:pt>
                <c:pt idx="9">
                  <c:v>1.1894810199737549</c:v>
                </c:pt>
                <c:pt idx="10">
                  <c:v>29.972908020019531</c:v>
                </c:pt>
                <c:pt idx="11">
                  <c:v>79.981918334960937</c:v>
                </c:pt>
                <c:pt idx="12">
                  <c:v>139.93038940429688</c:v>
                </c:pt>
                <c:pt idx="13">
                  <c:v>236.70013427734375</c:v>
                </c:pt>
                <c:pt idx="14">
                  <c:v>395.54116821289062</c:v>
                </c:pt>
                <c:pt idx="15">
                  <c:v>726.4329833984375</c:v>
                </c:pt>
                <c:pt idx="16">
                  <c:v>1261.3551025390625</c:v>
                </c:pt>
                <c:pt idx="17">
                  <c:v>2085.755615234375</c:v>
                </c:pt>
                <c:pt idx="18">
                  <c:v>3258.06689453125</c:v>
                </c:pt>
                <c:pt idx="19">
                  <c:v>4559.33203125</c:v>
                </c:pt>
                <c:pt idx="20">
                  <c:v>5830.49609375</c:v>
                </c:pt>
                <c:pt idx="21">
                  <c:v>6993.5244140625</c:v>
                </c:pt>
                <c:pt idx="22">
                  <c:v>8157.15576171875</c:v>
                </c:pt>
                <c:pt idx="23">
                  <c:v>9401.865234375</c:v>
                </c:pt>
                <c:pt idx="24">
                  <c:v>10833.6533203125</c:v>
                </c:pt>
                <c:pt idx="25">
                  <c:v>12385.798828125</c:v>
                </c:pt>
                <c:pt idx="26">
                  <c:v>14104.1123046875</c:v>
                </c:pt>
                <c:pt idx="27">
                  <c:v>15959.291015625</c:v>
                </c:pt>
                <c:pt idx="28">
                  <c:v>17891.80859375</c:v>
                </c:pt>
                <c:pt idx="29">
                  <c:v>19996.119140625</c:v>
                </c:pt>
                <c:pt idx="30">
                  <c:v>22146.560546875</c:v>
                </c:pt>
                <c:pt idx="31">
                  <c:v>24340.9375</c:v>
                </c:pt>
                <c:pt idx="32">
                  <c:v>26686.044921875</c:v>
                </c:pt>
                <c:pt idx="33">
                  <c:v>28904.892578125</c:v>
                </c:pt>
                <c:pt idx="34">
                  <c:v>31362.498046875</c:v>
                </c:pt>
                <c:pt idx="35">
                  <c:v>33660.8671875</c:v>
                </c:pt>
                <c:pt idx="36">
                  <c:v>35964.76171875</c:v>
                </c:pt>
                <c:pt idx="37">
                  <c:v>38366.69140625</c:v>
                </c:pt>
                <c:pt idx="38">
                  <c:v>40571.37890625</c:v>
                </c:pt>
                <c:pt idx="39">
                  <c:v>42797.4296875</c:v>
                </c:pt>
                <c:pt idx="40">
                  <c:v>139.93038940429688</c:v>
                </c:pt>
                <c:pt idx="41">
                  <c:v>236.70013427734375</c:v>
                </c:pt>
                <c:pt idx="42">
                  <c:v>395.54116821289062</c:v>
                </c:pt>
                <c:pt idx="43">
                  <c:v>726.4329833984375</c:v>
                </c:pt>
                <c:pt idx="44">
                  <c:v>1261.3551025390625</c:v>
                </c:pt>
                <c:pt idx="45">
                  <c:v>0</c:v>
                </c:pt>
              </c:numCache>
            </c:numRef>
          </c:yVal>
          <c:smooth val="1"/>
        </c:ser>
        <c:ser>
          <c:idx val="1"/>
          <c:order val="1"/>
          <c:xVal>
            <c:strRef>
              <c:f>'ref. gene control'!$B$53:$B$92</c:f>
              <c:strCache>
                <c:ptCount val="17"/>
                <c:pt idx="12">
                  <c:v>13</c:v>
                </c:pt>
                <c:pt idx="13">
                  <c:v>14</c:v>
                </c:pt>
                <c:pt idx="14">
                  <c:v>15</c:v>
                </c:pt>
                <c:pt idx="15">
                  <c:v>16</c:v>
                </c:pt>
                <c:pt idx="16">
                  <c:v>17</c:v>
                </c:pt>
              </c:strCache>
            </c:strRef>
          </c:xVal>
          <c:yVal>
            <c:numRef>
              <c:f>'ref. gene control'!$C$53:$C$92</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139.93038940429688</c:v>
                </c:pt>
                <c:pt idx="13">
                  <c:v>236.70013427734375</c:v>
                </c:pt>
                <c:pt idx="14">
                  <c:v>395.54116821289062</c:v>
                </c:pt>
                <c:pt idx="15">
                  <c:v>726.4329833984375</c:v>
                </c:pt>
                <c:pt idx="16">
                  <c:v>1261.3551025390625</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1"/>
        </c:ser>
        <c:dLbls>
          <c:showLegendKey val="0"/>
          <c:showVal val="0"/>
          <c:showCatName val="0"/>
          <c:showSerName val="0"/>
          <c:showPercent val="0"/>
          <c:showBubbleSize val="0"/>
        </c:dLbls>
        <c:axId val="98297728"/>
        <c:axId val="98299904"/>
      </c:scatterChart>
      <c:valAx>
        <c:axId val="98297728"/>
        <c:scaling>
          <c:orientation val="minMax"/>
        </c:scaling>
        <c:delete val="0"/>
        <c:axPos val="b"/>
        <c:title>
          <c:tx>
            <c:rich>
              <a:bodyPr/>
              <a:lstStyle/>
              <a:p>
                <a:pPr>
                  <a:defRPr/>
                </a:pPr>
                <a:r>
                  <a:rPr lang="en-US"/>
                  <a:t>cycle</a:t>
                </a:r>
              </a:p>
            </c:rich>
          </c:tx>
          <c:layout/>
          <c:overlay val="0"/>
        </c:title>
        <c:numFmt formatCode="General" sourceLinked="1"/>
        <c:majorTickMark val="none"/>
        <c:minorTickMark val="none"/>
        <c:tickLblPos val="nextTo"/>
        <c:crossAx val="98299904"/>
        <c:crosses val="autoZero"/>
        <c:crossBetween val="midCat"/>
      </c:valAx>
      <c:valAx>
        <c:axId val="98299904"/>
        <c:scaling>
          <c:orientation val="minMax"/>
        </c:scaling>
        <c:delete val="0"/>
        <c:axPos val="l"/>
        <c:majorGridlines/>
        <c:title>
          <c:tx>
            <c:rich>
              <a:bodyPr/>
              <a:lstStyle/>
              <a:p>
                <a:pPr>
                  <a:defRPr/>
                </a:pPr>
                <a:r>
                  <a:rPr lang="en-US"/>
                  <a:t>Fluor</a:t>
                </a:r>
              </a:p>
            </c:rich>
          </c:tx>
          <c:layout/>
          <c:overlay val="0"/>
        </c:title>
        <c:numFmt formatCode="General" sourceLinked="1"/>
        <c:majorTickMark val="none"/>
        <c:minorTickMark val="none"/>
        <c:tickLblPos val="nextTo"/>
        <c:crossAx val="98297728"/>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'ref. gene treated'!$E$9:$E$48</c:f>
              <c:strCache>
                <c:ptCount val="1"/>
                <c:pt idx="0">
                  <c:v>-663.6601563 -344.2038269 -137.6283722 -7.361525536 99.37505341 92.2756958 58.36432266 4.810372353 -43.12394714 -66.711586 -95.07559967 -78.22769165 6.953223705 190.7269135 480.1851807 1086.535034 2132.070313 4101.694336 7548.1875 13266.35742 21016.41016 </c:v>
                </c:pt>
              </c:strCache>
            </c:strRef>
          </c:tx>
          <c:xVal>
            <c:numRef>
              <c:f>'ref. gene treated'!$B$9:$B$48</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('ref. gene treated'!$E$9:$E$48,'ref. gene treated'!$C$65:$C$70)</c:f>
              <c:numCache>
                <c:formatCode>General</c:formatCode>
                <c:ptCount val="46"/>
                <c:pt idx="0">
                  <c:v>-663.66015625</c:v>
                </c:pt>
                <c:pt idx="1">
                  <c:v>-344.20382690429687</c:v>
                </c:pt>
                <c:pt idx="2">
                  <c:v>-137.62837219238281</c:v>
                </c:pt>
                <c:pt idx="3">
                  <c:v>-7.3615255355834961</c:v>
                </c:pt>
                <c:pt idx="4">
                  <c:v>99.375053405761719</c:v>
                </c:pt>
                <c:pt idx="5">
                  <c:v>92.27569580078125</c:v>
                </c:pt>
                <c:pt idx="6">
                  <c:v>58.364322662353516</c:v>
                </c:pt>
                <c:pt idx="7">
                  <c:v>4.8103723526000977</c:v>
                </c:pt>
                <c:pt idx="8">
                  <c:v>-43.123947143554688</c:v>
                </c:pt>
                <c:pt idx="9">
                  <c:v>-66.711585998535156</c:v>
                </c:pt>
                <c:pt idx="10">
                  <c:v>-95.075599670410156</c:v>
                </c:pt>
                <c:pt idx="11">
                  <c:v>-78.227691650390625</c:v>
                </c:pt>
                <c:pt idx="12">
                  <c:v>6.953223705291748</c:v>
                </c:pt>
                <c:pt idx="13">
                  <c:v>190.72691345214844</c:v>
                </c:pt>
                <c:pt idx="14">
                  <c:v>480.1851806640625</c:v>
                </c:pt>
                <c:pt idx="15">
                  <c:v>1086.5350341796875</c:v>
                </c:pt>
                <c:pt idx="16">
                  <c:v>2132.0703125</c:v>
                </c:pt>
                <c:pt idx="17">
                  <c:v>4101.6943359375</c:v>
                </c:pt>
                <c:pt idx="18">
                  <c:v>7548.1875</c:v>
                </c:pt>
                <c:pt idx="19">
                  <c:v>13266.357421875</c:v>
                </c:pt>
                <c:pt idx="20">
                  <c:v>21016.41015625</c:v>
                </c:pt>
                <c:pt idx="21">
                  <c:v>29112.0625</c:v>
                </c:pt>
                <c:pt idx="22">
                  <c:v>36916.43359375</c:v>
                </c:pt>
                <c:pt idx="23">
                  <c:v>44501.1640625</c:v>
                </c:pt>
                <c:pt idx="24">
                  <c:v>52543.23828125</c:v>
                </c:pt>
                <c:pt idx="25">
                  <c:v>60442.04296875</c:v>
                </c:pt>
                <c:pt idx="26">
                  <c:v>68163.6328125</c:v>
                </c:pt>
                <c:pt idx="27">
                  <c:v>75223.2890625</c:v>
                </c:pt>
                <c:pt idx="28">
                  <c:v>81758.375</c:v>
                </c:pt>
                <c:pt idx="29">
                  <c:v>87816.6328125</c:v>
                </c:pt>
                <c:pt idx="30">
                  <c:v>93604.15625</c:v>
                </c:pt>
                <c:pt idx="31">
                  <c:v>98702.578125</c:v>
                </c:pt>
                <c:pt idx="32">
                  <c:v>103598.5546875</c:v>
                </c:pt>
                <c:pt idx="33">
                  <c:v>107494.6015625</c:v>
                </c:pt>
                <c:pt idx="34">
                  <c:v>111436.4453125</c:v>
                </c:pt>
                <c:pt idx="35">
                  <c:v>115119.875</c:v>
                </c:pt>
                <c:pt idx="36">
                  <c:v>118221.4609375</c:v>
                </c:pt>
                <c:pt idx="37">
                  <c:v>121404.1953125</c:v>
                </c:pt>
                <c:pt idx="38">
                  <c:v>124116.4453125</c:v>
                </c:pt>
                <c:pt idx="39">
                  <c:v>126369.90625</c:v>
                </c:pt>
                <c:pt idx="40">
                  <c:v>0</c:v>
                </c:pt>
                <c:pt idx="41">
                  <c:v>0</c:v>
                </c:pt>
                <c:pt idx="42">
                  <c:v>480.1851806640625</c:v>
                </c:pt>
                <c:pt idx="43">
                  <c:v>1086.5350341796875</c:v>
                </c:pt>
                <c:pt idx="44">
                  <c:v>2132.0703125</c:v>
                </c:pt>
                <c:pt idx="45">
                  <c:v>4101.6943359375</c:v>
                </c:pt>
              </c:numCache>
            </c:numRef>
          </c:yVal>
          <c:smooth val="1"/>
        </c:ser>
        <c:ser>
          <c:idx val="1"/>
          <c:order val="1"/>
          <c:spPr>
            <a:ln>
              <a:solidFill>
                <a:schemeClr val="accent1"/>
              </a:solidFill>
            </a:ln>
          </c:spPr>
          <c:xVal>
            <c:strRef>
              <c:f>'ref. gene treated'!$B$53:$B$92</c:f>
              <c:strCache>
                <c:ptCount val="19"/>
                <c:pt idx="14">
                  <c:v>15</c:v>
                </c:pt>
                <c:pt idx="15">
                  <c:v>16</c:v>
                </c:pt>
                <c:pt idx="16">
                  <c:v>17</c:v>
                </c:pt>
                <c:pt idx="17">
                  <c:v>18</c:v>
                </c:pt>
                <c:pt idx="18">
                  <c:v>19</c:v>
                </c:pt>
              </c:strCache>
            </c:strRef>
          </c:xVal>
          <c:yVal>
            <c:numRef>
              <c:f>'ref. gene treated'!$C$53:$C$92</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480.1851806640625</c:v>
                </c:pt>
                <c:pt idx="15">
                  <c:v>1086.5350341796875</c:v>
                </c:pt>
                <c:pt idx="16">
                  <c:v>2132.0703125</c:v>
                </c:pt>
                <c:pt idx="17">
                  <c:v>4101.6943359375</c:v>
                </c:pt>
                <c:pt idx="18">
                  <c:v>7548.1875</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1"/>
        </c:ser>
        <c:dLbls>
          <c:showLegendKey val="0"/>
          <c:showVal val="0"/>
          <c:showCatName val="0"/>
          <c:showSerName val="0"/>
          <c:showPercent val="0"/>
          <c:showBubbleSize val="0"/>
        </c:dLbls>
        <c:axId val="98354304"/>
        <c:axId val="98356224"/>
      </c:scatterChart>
      <c:valAx>
        <c:axId val="98354304"/>
        <c:scaling>
          <c:orientation val="minMax"/>
        </c:scaling>
        <c:delete val="0"/>
        <c:axPos val="b"/>
        <c:title>
          <c:tx>
            <c:rich>
              <a:bodyPr/>
              <a:lstStyle/>
              <a:p>
                <a:pPr>
                  <a:defRPr/>
                </a:pPr>
                <a:r>
                  <a:rPr lang="en-US"/>
                  <a:t>cycle</a:t>
                </a:r>
              </a:p>
            </c:rich>
          </c:tx>
          <c:layout/>
          <c:overlay val="0"/>
        </c:title>
        <c:numFmt formatCode="General" sourceLinked="1"/>
        <c:majorTickMark val="none"/>
        <c:minorTickMark val="none"/>
        <c:tickLblPos val="nextTo"/>
        <c:crossAx val="98356224"/>
        <c:crosses val="autoZero"/>
        <c:crossBetween val="midCat"/>
      </c:valAx>
      <c:valAx>
        <c:axId val="98356224"/>
        <c:scaling>
          <c:logBase val="10"/>
          <c:orientation val="minMax"/>
          <c:min val="10"/>
        </c:scaling>
        <c:delete val="0"/>
        <c:axPos val="l"/>
        <c:majorGridlines/>
        <c:title>
          <c:tx>
            <c:rich>
              <a:bodyPr/>
              <a:lstStyle/>
              <a:p>
                <a:pPr>
                  <a:defRPr/>
                </a:pPr>
                <a:r>
                  <a:rPr lang="en-US"/>
                  <a:t>log (Fluor)</a:t>
                </a:r>
              </a:p>
            </c:rich>
          </c:tx>
          <c:layout/>
          <c:overlay val="0"/>
        </c:title>
        <c:numFmt formatCode="General" sourceLinked="1"/>
        <c:majorTickMark val="none"/>
        <c:minorTickMark val="none"/>
        <c:tickLblPos val="nextTo"/>
        <c:crossAx val="98354304"/>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'ref. gene treated'!$E$9:$E$48</c:f>
              <c:strCache>
                <c:ptCount val="1"/>
                <c:pt idx="0">
                  <c:v>-663.6601563 -344.2038269 -137.6283722 -7.361525536 99.37505341 92.2756958 58.36432266 4.810372353 -43.12394714 -66.711586 -95.07559967 -78.22769165 6.953223705 190.7269135 480.1851807 1086.535034 2132.070313 4101.694336 7548.1875 13266.35742 21016.41016 </c:v>
                </c:pt>
              </c:strCache>
            </c:strRef>
          </c:tx>
          <c:xVal>
            <c:numRef>
              <c:f>'ref. gene treated'!$B$9:$B$48</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('ref. gene treated'!$E$9:$E$48,'ref. gene treated'!$C$65:$C$70)</c:f>
              <c:numCache>
                <c:formatCode>General</c:formatCode>
                <c:ptCount val="46"/>
                <c:pt idx="0">
                  <c:v>-663.66015625</c:v>
                </c:pt>
                <c:pt idx="1">
                  <c:v>-344.20382690429687</c:v>
                </c:pt>
                <c:pt idx="2">
                  <c:v>-137.62837219238281</c:v>
                </c:pt>
                <c:pt idx="3">
                  <c:v>-7.3615255355834961</c:v>
                </c:pt>
                <c:pt idx="4">
                  <c:v>99.375053405761719</c:v>
                </c:pt>
                <c:pt idx="5">
                  <c:v>92.27569580078125</c:v>
                </c:pt>
                <c:pt idx="6">
                  <c:v>58.364322662353516</c:v>
                </c:pt>
                <c:pt idx="7">
                  <c:v>4.8103723526000977</c:v>
                </c:pt>
                <c:pt idx="8">
                  <c:v>-43.123947143554688</c:v>
                </c:pt>
                <c:pt idx="9">
                  <c:v>-66.711585998535156</c:v>
                </c:pt>
                <c:pt idx="10">
                  <c:v>-95.075599670410156</c:v>
                </c:pt>
                <c:pt idx="11">
                  <c:v>-78.227691650390625</c:v>
                </c:pt>
                <c:pt idx="12">
                  <c:v>6.953223705291748</c:v>
                </c:pt>
                <c:pt idx="13">
                  <c:v>190.72691345214844</c:v>
                </c:pt>
                <c:pt idx="14">
                  <c:v>480.1851806640625</c:v>
                </c:pt>
                <c:pt idx="15">
                  <c:v>1086.5350341796875</c:v>
                </c:pt>
                <c:pt idx="16">
                  <c:v>2132.0703125</c:v>
                </c:pt>
                <c:pt idx="17">
                  <c:v>4101.6943359375</c:v>
                </c:pt>
                <c:pt idx="18">
                  <c:v>7548.1875</c:v>
                </c:pt>
                <c:pt idx="19">
                  <c:v>13266.357421875</c:v>
                </c:pt>
                <c:pt idx="20">
                  <c:v>21016.41015625</c:v>
                </c:pt>
                <c:pt idx="21">
                  <c:v>29112.0625</c:v>
                </c:pt>
                <c:pt idx="22">
                  <c:v>36916.43359375</c:v>
                </c:pt>
                <c:pt idx="23">
                  <c:v>44501.1640625</c:v>
                </c:pt>
                <c:pt idx="24">
                  <c:v>52543.23828125</c:v>
                </c:pt>
                <c:pt idx="25">
                  <c:v>60442.04296875</c:v>
                </c:pt>
                <c:pt idx="26">
                  <c:v>68163.6328125</c:v>
                </c:pt>
                <c:pt idx="27">
                  <c:v>75223.2890625</c:v>
                </c:pt>
                <c:pt idx="28">
                  <c:v>81758.375</c:v>
                </c:pt>
                <c:pt idx="29">
                  <c:v>87816.6328125</c:v>
                </c:pt>
                <c:pt idx="30">
                  <c:v>93604.15625</c:v>
                </c:pt>
                <c:pt idx="31">
                  <c:v>98702.578125</c:v>
                </c:pt>
                <c:pt idx="32">
                  <c:v>103598.5546875</c:v>
                </c:pt>
                <c:pt idx="33">
                  <c:v>107494.6015625</c:v>
                </c:pt>
                <c:pt idx="34">
                  <c:v>111436.4453125</c:v>
                </c:pt>
                <c:pt idx="35">
                  <c:v>115119.875</c:v>
                </c:pt>
                <c:pt idx="36">
                  <c:v>118221.4609375</c:v>
                </c:pt>
                <c:pt idx="37">
                  <c:v>121404.1953125</c:v>
                </c:pt>
                <c:pt idx="38">
                  <c:v>124116.4453125</c:v>
                </c:pt>
                <c:pt idx="39">
                  <c:v>126369.90625</c:v>
                </c:pt>
                <c:pt idx="40">
                  <c:v>0</c:v>
                </c:pt>
                <c:pt idx="41">
                  <c:v>0</c:v>
                </c:pt>
                <c:pt idx="42">
                  <c:v>480.1851806640625</c:v>
                </c:pt>
                <c:pt idx="43">
                  <c:v>1086.5350341796875</c:v>
                </c:pt>
                <c:pt idx="44">
                  <c:v>2132.0703125</c:v>
                </c:pt>
                <c:pt idx="45">
                  <c:v>4101.6943359375</c:v>
                </c:pt>
              </c:numCache>
            </c:numRef>
          </c:yVal>
          <c:smooth val="1"/>
        </c:ser>
        <c:ser>
          <c:idx val="1"/>
          <c:order val="1"/>
          <c:xVal>
            <c:strRef>
              <c:f>'ref. gene treated'!$B$53:$B$92</c:f>
              <c:strCache>
                <c:ptCount val="19"/>
                <c:pt idx="14">
                  <c:v>15</c:v>
                </c:pt>
                <c:pt idx="15">
                  <c:v>16</c:v>
                </c:pt>
                <c:pt idx="16">
                  <c:v>17</c:v>
                </c:pt>
                <c:pt idx="17">
                  <c:v>18</c:v>
                </c:pt>
                <c:pt idx="18">
                  <c:v>19</c:v>
                </c:pt>
              </c:strCache>
            </c:strRef>
          </c:xVal>
          <c:yVal>
            <c:numRef>
              <c:f>'ref. gene treated'!$C$53:$C$92</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480.1851806640625</c:v>
                </c:pt>
                <c:pt idx="15">
                  <c:v>1086.5350341796875</c:v>
                </c:pt>
                <c:pt idx="16">
                  <c:v>2132.0703125</c:v>
                </c:pt>
                <c:pt idx="17">
                  <c:v>4101.6943359375</c:v>
                </c:pt>
                <c:pt idx="18">
                  <c:v>7548.1875</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1"/>
        </c:ser>
        <c:dLbls>
          <c:showLegendKey val="0"/>
          <c:showVal val="0"/>
          <c:showCatName val="0"/>
          <c:showSerName val="0"/>
          <c:showPercent val="0"/>
          <c:showBubbleSize val="0"/>
        </c:dLbls>
        <c:axId val="98390016"/>
        <c:axId val="98391936"/>
      </c:scatterChart>
      <c:valAx>
        <c:axId val="98390016"/>
        <c:scaling>
          <c:orientation val="minMax"/>
        </c:scaling>
        <c:delete val="0"/>
        <c:axPos val="b"/>
        <c:title>
          <c:tx>
            <c:rich>
              <a:bodyPr/>
              <a:lstStyle/>
              <a:p>
                <a:pPr>
                  <a:defRPr/>
                </a:pPr>
                <a:r>
                  <a:rPr lang="en-US"/>
                  <a:t>cycle</a:t>
                </a:r>
              </a:p>
            </c:rich>
          </c:tx>
          <c:layout/>
          <c:overlay val="0"/>
        </c:title>
        <c:numFmt formatCode="General" sourceLinked="1"/>
        <c:majorTickMark val="none"/>
        <c:minorTickMark val="none"/>
        <c:tickLblPos val="nextTo"/>
        <c:crossAx val="98391936"/>
        <c:crosses val="autoZero"/>
        <c:crossBetween val="midCat"/>
      </c:valAx>
      <c:valAx>
        <c:axId val="98391936"/>
        <c:scaling>
          <c:orientation val="minMax"/>
        </c:scaling>
        <c:delete val="0"/>
        <c:axPos val="l"/>
        <c:majorGridlines/>
        <c:title>
          <c:tx>
            <c:rich>
              <a:bodyPr/>
              <a:lstStyle/>
              <a:p>
                <a:pPr>
                  <a:defRPr/>
                </a:pPr>
                <a:r>
                  <a:rPr lang="en-US"/>
                  <a:t>Fluor</a:t>
                </a:r>
              </a:p>
            </c:rich>
          </c:tx>
          <c:layout/>
          <c:overlay val="0"/>
        </c:title>
        <c:numFmt formatCode="General" sourceLinked="1"/>
        <c:majorTickMark val="none"/>
        <c:minorTickMark val="none"/>
        <c:tickLblPos val="nextTo"/>
        <c:crossAx val="98390016"/>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cat>
            <c:strRef>
              <c:f>'fold induction'!$A$9:$A$10</c:f>
              <c:strCache>
                <c:ptCount val="2"/>
                <c:pt idx="0">
                  <c:v>control</c:v>
                </c:pt>
                <c:pt idx="1">
                  <c:v>treatment</c:v>
                </c:pt>
              </c:strCache>
            </c:strRef>
          </c:cat>
          <c:val>
            <c:numRef>
              <c:f>'fold induction'!$G$9:$G$10</c:f>
              <c:numCache>
                <c:formatCode>General</c:formatCode>
                <c:ptCount val="2"/>
                <c:pt idx="0">
                  <c:v>1</c:v>
                </c:pt>
                <c:pt idx="1">
                  <c:v>3.7753376244620678</c:v>
                </c:pt>
              </c:numCache>
            </c:numRef>
          </c:val>
        </c:ser>
        <c:dLbls>
          <c:showLegendKey val="0"/>
          <c:showVal val="0"/>
          <c:showCatName val="0"/>
          <c:showSerName val="0"/>
          <c:showPercent val="0"/>
          <c:showBubbleSize val="0"/>
        </c:dLbls>
        <c:gapWidth val="100"/>
        <c:axId val="98584448"/>
        <c:axId val="98585984"/>
      </c:barChart>
      <c:catAx>
        <c:axId val="98584448"/>
        <c:scaling>
          <c:orientation val="minMax"/>
        </c:scaling>
        <c:delete val="0"/>
        <c:axPos val="b"/>
        <c:majorTickMark val="none"/>
        <c:minorTickMark val="none"/>
        <c:tickLblPos val="nextTo"/>
        <c:crossAx val="98585984"/>
        <c:crosses val="autoZero"/>
        <c:auto val="1"/>
        <c:lblAlgn val="ctr"/>
        <c:lblOffset val="100"/>
        <c:noMultiLvlLbl val="0"/>
      </c:catAx>
      <c:valAx>
        <c:axId val="98585984"/>
        <c:scaling>
          <c:orientation val="minMax"/>
        </c:scaling>
        <c:delete val="0"/>
        <c:axPos val="l"/>
        <c:majorGridlines/>
        <c:title>
          <c:tx>
            <c:rich>
              <a:bodyPr/>
              <a:lstStyle/>
              <a:p>
                <a:pPr>
                  <a:defRPr/>
                </a:pPr>
                <a:r>
                  <a:rPr lang="en-US"/>
                  <a:t>fold of control</a:t>
                </a:r>
              </a:p>
            </c:rich>
          </c:tx>
          <c:layout>
            <c:manualLayout>
              <c:xMode val="edge"/>
              <c:yMode val="edge"/>
              <c:x val="1.5467904098994586E-2"/>
              <c:y val="0.31244216589956897"/>
            </c:manualLayout>
          </c:layout>
          <c:overlay val="0"/>
        </c:title>
        <c:numFmt formatCode="General" sourceLinked="1"/>
        <c:majorTickMark val="out"/>
        <c:minorTickMark val="none"/>
        <c:tickLblPos val="nextTo"/>
        <c:crossAx val="98584448"/>
        <c:crosses val="autoZero"/>
        <c:crossBetween val="between"/>
      </c:valAx>
    </c:plotArea>
    <c:plotVisOnly val="1"/>
    <c:dispBlanksAs val="gap"/>
    <c:showDLblsOverMax val="0"/>
  </c:chart>
  <c:txPr>
    <a:bodyPr/>
    <a:lstStyle/>
    <a:p>
      <a:pPr>
        <a:defRPr sz="1200"/>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9525</xdr:colOff>
      <xdr:row>7</xdr:row>
      <xdr:rowOff>71436</xdr:rowOff>
    </xdr:from>
    <xdr:to>
      <xdr:col>13</xdr:col>
      <xdr:colOff>161925</xdr:colOff>
      <xdr:row>27</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28</xdr:row>
      <xdr:rowOff>0</xdr:rowOff>
    </xdr:from>
    <xdr:to>
      <xdr:col>13</xdr:col>
      <xdr:colOff>152400</xdr:colOff>
      <xdr:row>48</xdr:row>
      <xdr:rowOff>33339</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38099</xdr:colOff>
      <xdr:row>0</xdr:row>
      <xdr:rowOff>19049</xdr:rowOff>
    </xdr:from>
    <xdr:to>
      <xdr:col>5</xdr:col>
      <xdr:colOff>723900</xdr:colOff>
      <xdr:row>6</xdr:row>
      <xdr:rowOff>123824</xdr:rowOff>
    </xdr:to>
    <xdr:sp macro="" textlink="">
      <xdr:nvSpPr>
        <xdr:cNvPr id="7" name="Text Box 8"/>
        <xdr:cNvSpPr txBox="1">
          <a:spLocks noChangeArrowheads="1"/>
        </xdr:cNvSpPr>
      </xdr:nvSpPr>
      <xdr:spPr bwMode="auto">
        <a:xfrm>
          <a:off x="38099" y="19049"/>
          <a:ext cx="3848101" cy="115252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50" b="0" i="0" u="none" strike="noStrike" baseline="0">
              <a:solidFill>
                <a:srgbClr val="000000"/>
              </a:solidFill>
              <a:latin typeface="Arial"/>
              <a:cs typeface="Arial"/>
            </a:rPr>
            <a:t>Copy the amplification results from the StepOne Plus export file into the green cells and adjust the lower and upper limits so that the linear part of the log(Fluor) curve is highlighted. This calculates the PCR-efficiency for this specific sample, and also the Ct-values, which are then used in the "fold-induction" calculation sheet . Alternatively, the StepOne-Plus Ct-values can be entered manually into the "fold induction" sheet).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xdr:colOff>
      <xdr:row>6</xdr:row>
      <xdr:rowOff>23811</xdr:rowOff>
    </xdr:from>
    <xdr:to>
      <xdr:col>13</xdr:col>
      <xdr:colOff>200025</xdr:colOff>
      <xdr:row>26</xdr:row>
      <xdr:rowOff>57150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27</xdr:row>
      <xdr:rowOff>114300</xdr:rowOff>
    </xdr:from>
    <xdr:to>
      <xdr:col>13</xdr:col>
      <xdr:colOff>180975</xdr:colOff>
      <xdr:row>47</xdr:row>
      <xdr:rowOff>147639</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5</xdr:col>
      <xdr:colOff>685801</xdr:colOff>
      <xdr:row>6</xdr:row>
      <xdr:rowOff>104775</xdr:rowOff>
    </xdr:to>
    <xdr:sp macro="" textlink="">
      <xdr:nvSpPr>
        <xdr:cNvPr id="6" name="Text Box 8"/>
        <xdr:cNvSpPr txBox="1">
          <a:spLocks noChangeArrowheads="1"/>
        </xdr:cNvSpPr>
      </xdr:nvSpPr>
      <xdr:spPr bwMode="auto">
        <a:xfrm>
          <a:off x="0" y="0"/>
          <a:ext cx="3848101" cy="115252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50" b="0" i="0" u="none" strike="noStrike" baseline="0">
              <a:solidFill>
                <a:srgbClr val="000000"/>
              </a:solidFill>
              <a:latin typeface="Arial"/>
              <a:cs typeface="Arial"/>
            </a:rPr>
            <a:t>Copy the amplification results from the StepOne Plus export file into the green cells and adjust the lower and upper limits so that the linear part of the log(Fluor) curve is highlighted. This calculates the PCR-efficiency for this specific sample, and also the Ct-values, which are then used in the "fold-induction" calculation sheet . Alternatively, the StepOne-Plus Ct-values can be entered manually into the "fold induction" sheet).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47625</xdr:colOff>
      <xdr:row>6</xdr:row>
      <xdr:rowOff>23811</xdr:rowOff>
    </xdr:from>
    <xdr:to>
      <xdr:col>13</xdr:col>
      <xdr:colOff>200025</xdr:colOff>
      <xdr:row>26</xdr:row>
      <xdr:rowOff>57150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28</xdr:row>
      <xdr:rowOff>0</xdr:rowOff>
    </xdr:from>
    <xdr:to>
      <xdr:col>13</xdr:col>
      <xdr:colOff>152400</xdr:colOff>
      <xdr:row>48</xdr:row>
      <xdr:rowOff>33339</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5</xdr:col>
      <xdr:colOff>685801</xdr:colOff>
      <xdr:row>6</xdr:row>
      <xdr:rowOff>104775</xdr:rowOff>
    </xdr:to>
    <xdr:sp macro="" textlink="">
      <xdr:nvSpPr>
        <xdr:cNvPr id="6" name="Text Box 8"/>
        <xdr:cNvSpPr txBox="1">
          <a:spLocks noChangeArrowheads="1"/>
        </xdr:cNvSpPr>
      </xdr:nvSpPr>
      <xdr:spPr bwMode="auto">
        <a:xfrm>
          <a:off x="0" y="0"/>
          <a:ext cx="3848101" cy="115252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50" b="0" i="0" u="none" strike="noStrike" baseline="0">
              <a:solidFill>
                <a:srgbClr val="000000"/>
              </a:solidFill>
              <a:latin typeface="Arial"/>
              <a:cs typeface="Arial"/>
            </a:rPr>
            <a:t>Copy the amplification results from the StepOne Plus export file into the green cells and adjust the lower and upper limits so that the linear part of the log(Fluor) curve is highlighted. This calculates the PCR-efficiency for this specific sample, and also the Ct-values, which are then used in the "fold-induction" calculation sheet . Alternatively, the StepOne-Plus Ct-values can be entered manually into the "fold induction" sheet).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752475</xdr:colOff>
      <xdr:row>6</xdr:row>
      <xdr:rowOff>157161</xdr:rowOff>
    </xdr:from>
    <xdr:to>
      <xdr:col>13</xdr:col>
      <xdr:colOff>142875</xdr:colOff>
      <xdr:row>27</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28</xdr:row>
      <xdr:rowOff>0</xdr:rowOff>
    </xdr:from>
    <xdr:to>
      <xdr:col>13</xdr:col>
      <xdr:colOff>152400</xdr:colOff>
      <xdr:row>48</xdr:row>
      <xdr:rowOff>33339</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5</xdr:col>
      <xdr:colOff>685801</xdr:colOff>
      <xdr:row>6</xdr:row>
      <xdr:rowOff>104775</xdr:rowOff>
    </xdr:to>
    <xdr:sp macro="" textlink="">
      <xdr:nvSpPr>
        <xdr:cNvPr id="6" name="Text Box 8"/>
        <xdr:cNvSpPr txBox="1">
          <a:spLocks noChangeArrowheads="1"/>
        </xdr:cNvSpPr>
      </xdr:nvSpPr>
      <xdr:spPr bwMode="auto">
        <a:xfrm>
          <a:off x="0" y="0"/>
          <a:ext cx="3848101" cy="115252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50" b="0" i="0" u="none" strike="noStrike" baseline="0">
              <a:solidFill>
                <a:srgbClr val="000000"/>
              </a:solidFill>
              <a:latin typeface="Arial"/>
              <a:cs typeface="Arial"/>
            </a:rPr>
            <a:t>Copy the amplification results from the StepOne Plus export file into the green cells and adjust the lower and upper limits so that the linear part of the log(Fluor) curve is highlighted. This calculates the PCR-efficiency for this specific sample, and also the Ct-values, which are then used in the "fold-induction" calculation sheet . Alternatively, the StepOne-Plus Ct-values can be entered manually into the "fold induction" sheet).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314325</xdr:colOff>
      <xdr:row>12</xdr:row>
      <xdr:rowOff>38100</xdr:rowOff>
    </xdr:from>
    <xdr:to>
      <xdr:col>3</xdr:col>
      <xdr:colOff>714375</xdr:colOff>
      <xdr:row>17</xdr:row>
      <xdr:rowOff>9525</xdr:rowOff>
    </xdr:to>
    <xdr:pic>
      <xdr:nvPicPr>
        <xdr:cNvPr id="2"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314325" y="2124075"/>
          <a:ext cx="2962275" cy="838200"/>
        </a:xfrm>
        <a:prstGeom prst="rect">
          <a:avLst/>
        </a:prstGeom>
        <a:noFill/>
        <a:ln w="9525">
          <a:solidFill>
            <a:srgbClr val="000000"/>
          </a:solidFill>
          <a:miter lim="800000"/>
          <a:headEnd/>
          <a:tailEnd/>
        </a:ln>
      </xdr:spPr>
    </xdr:pic>
    <xdr:clientData/>
  </xdr:twoCellAnchor>
  <xdr:twoCellAnchor>
    <xdr:from>
      <xdr:col>0</xdr:col>
      <xdr:colOff>257175</xdr:colOff>
      <xdr:row>0</xdr:row>
      <xdr:rowOff>152401</xdr:rowOff>
    </xdr:from>
    <xdr:to>
      <xdr:col>5</xdr:col>
      <xdr:colOff>361950</xdr:colOff>
      <xdr:row>2</xdr:row>
      <xdr:rowOff>133351</xdr:rowOff>
    </xdr:to>
    <xdr:sp macro="" textlink="">
      <xdr:nvSpPr>
        <xdr:cNvPr id="4" name="Text Box 8"/>
        <xdr:cNvSpPr txBox="1">
          <a:spLocks noChangeArrowheads="1"/>
        </xdr:cNvSpPr>
      </xdr:nvSpPr>
      <xdr:spPr bwMode="auto">
        <a:xfrm>
          <a:off x="257175" y="152401"/>
          <a:ext cx="4457700" cy="3048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50" b="0" i="0" u="none" strike="noStrike" baseline="0">
              <a:solidFill>
                <a:srgbClr val="000000"/>
              </a:solidFill>
              <a:latin typeface="Arial"/>
              <a:cs typeface="Arial"/>
            </a:rPr>
            <a:t>Copying the Ct-values into the green cells will calculate n-fold of control </a:t>
          </a:r>
        </a:p>
      </xdr:txBody>
    </xdr:sp>
    <xdr:clientData/>
  </xdr:twoCellAnchor>
  <xdr:twoCellAnchor>
    <xdr:from>
      <xdr:col>4</xdr:col>
      <xdr:colOff>285750</xdr:colOff>
      <xdr:row>12</xdr:row>
      <xdr:rowOff>71436</xdr:rowOff>
    </xdr:from>
    <xdr:to>
      <xdr:col>8</xdr:col>
      <xdr:colOff>1009650</xdr:colOff>
      <xdr:row>31</xdr:row>
      <xdr:rowOff>85724</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18</xdr:row>
      <xdr:rowOff>133350</xdr:rowOff>
    </xdr:from>
    <xdr:to>
      <xdr:col>4</xdr:col>
      <xdr:colOff>57150</xdr:colOff>
      <xdr:row>22</xdr:row>
      <xdr:rowOff>47625</xdr:rowOff>
    </xdr:to>
    <xdr:sp macro="" textlink="">
      <xdr:nvSpPr>
        <xdr:cNvPr id="6" name="Text Box 16"/>
        <xdr:cNvSpPr txBox="1">
          <a:spLocks noChangeArrowheads="1"/>
        </xdr:cNvSpPr>
      </xdr:nvSpPr>
      <xdr:spPr bwMode="auto">
        <a:xfrm>
          <a:off x="123825" y="3248025"/>
          <a:ext cx="3295650" cy="561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Citation: </a:t>
          </a:r>
          <a:r>
            <a:rPr lang="en-US" sz="1000" b="0" i="1" u="none" strike="noStrike" baseline="0">
              <a:solidFill>
                <a:srgbClr val="000000"/>
              </a:solidFill>
              <a:latin typeface="Arial"/>
              <a:cs typeface="Arial"/>
            </a:rPr>
            <a:t>Pfaffl MW: A new mathematical model for relative quantification in real-time RT-PCR. Nucl Acids Res 2001, 29(9):e45</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cbi.nlm.nih.gov/pubmed/1261830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tabSelected="1" workbookViewId="0">
      <selection activeCell="P31" sqref="P31"/>
    </sheetView>
  </sheetViews>
  <sheetFormatPr baseColWidth="10" defaultColWidth="9.140625" defaultRowHeight="12.75" x14ac:dyDescent="0.2"/>
  <cols>
    <col min="1" max="1" width="9.140625" customWidth="1"/>
    <col min="2" max="2" width="10.85546875" customWidth="1"/>
    <col min="3" max="5" width="9.140625" customWidth="1"/>
    <col min="6" max="6" width="11.42578125" customWidth="1"/>
    <col min="251" max="260" width="9.140625" customWidth="1"/>
    <col min="261" max="261" width="16.7109375" customWidth="1"/>
    <col min="262" max="262" width="11.42578125" customWidth="1"/>
    <col min="507" max="516" width="9.140625" customWidth="1"/>
    <col min="517" max="517" width="16.7109375" customWidth="1"/>
    <col min="518" max="518" width="11.42578125" customWidth="1"/>
    <col min="763" max="772" width="9.140625" customWidth="1"/>
    <col min="773" max="773" width="16.7109375" customWidth="1"/>
    <col min="774" max="774" width="11.42578125" customWidth="1"/>
    <col min="1019" max="1028" width="9.140625" customWidth="1"/>
    <col min="1029" max="1029" width="16.7109375" customWidth="1"/>
    <col min="1030" max="1030" width="11.42578125" customWidth="1"/>
    <col min="1275" max="1284" width="9.140625" customWidth="1"/>
    <col min="1285" max="1285" width="16.7109375" customWidth="1"/>
    <col min="1286" max="1286" width="11.42578125" customWidth="1"/>
    <col min="1531" max="1540" width="9.140625" customWidth="1"/>
    <col min="1541" max="1541" width="16.7109375" customWidth="1"/>
    <col min="1542" max="1542" width="11.42578125" customWidth="1"/>
    <col min="1787" max="1796" width="9.140625" customWidth="1"/>
    <col min="1797" max="1797" width="16.7109375" customWidth="1"/>
    <col min="1798" max="1798" width="11.42578125" customWidth="1"/>
    <col min="2043" max="2052" width="9.140625" customWidth="1"/>
    <col min="2053" max="2053" width="16.7109375" customWidth="1"/>
    <col min="2054" max="2054" width="11.42578125" customWidth="1"/>
    <col min="2299" max="2308" width="9.140625" customWidth="1"/>
    <col min="2309" max="2309" width="16.7109375" customWidth="1"/>
    <col min="2310" max="2310" width="11.42578125" customWidth="1"/>
    <col min="2555" max="2564" width="9.140625" customWidth="1"/>
    <col min="2565" max="2565" width="16.7109375" customWidth="1"/>
    <col min="2566" max="2566" width="11.42578125" customWidth="1"/>
    <col min="2811" max="2820" width="9.140625" customWidth="1"/>
    <col min="2821" max="2821" width="16.7109375" customWidth="1"/>
    <col min="2822" max="2822" width="11.42578125" customWidth="1"/>
    <col min="3067" max="3076" width="9.140625" customWidth="1"/>
    <col min="3077" max="3077" width="16.7109375" customWidth="1"/>
    <col min="3078" max="3078" width="11.42578125" customWidth="1"/>
    <col min="3323" max="3332" width="9.140625" customWidth="1"/>
    <col min="3333" max="3333" width="16.7109375" customWidth="1"/>
    <col min="3334" max="3334" width="11.42578125" customWidth="1"/>
    <col min="3579" max="3588" width="9.140625" customWidth="1"/>
    <col min="3589" max="3589" width="16.7109375" customWidth="1"/>
    <col min="3590" max="3590" width="11.42578125" customWidth="1"/>
    <col min="3835" max="3844" width="9.140625" customWidth="1"/>
    <col min="3845" max="3845" width="16.7109375" customWidth="1"/>
    <col min="3846" max="3846" width="11.42578125" customWidth="1"/>
    <col min="4091" max="4100" width="9.140625" customWidth="1"/>
    <col min="4101" max="4101" width="16.7109375" customWidth="1"/>
    <col min="4102" max="4102" width="11.42578125" customWidth="1"/>
    <col min="4347" max="4356" width="9.140625" customWidth="1"/>
    <col min="4357" max="4357" width="16.7109375" customWidth="1"/>
    <col min="4358" max="4358" width="11.42578125" customWidth="1"/>
    <col min="4603" max="4612" width="9.140625" customWidth="1"/>
    <col min="4613" max="4613" width="16.7109375" customWidth="1"/>
    <col min="4614" max="4614" width="11.42578125" customWidth="1"/>
    <col min="4859" max="4868" width="9.140625" customWidth="1"/>
    <col min="4869" max="4869" width="16.7109375" customWidth="1"/>
    <col min="4870" max="4870" width="11.42578125" customWidth="1"/>
    <col min="5115" max="5124" width="9.140625" customWidth="1"/>
    <col min="5125" max="5125" width="16.7109375" customWidth="1"/>
    <col min="5126" max="5126" width="11.42578125" customWidth="1"/>
    <col min="5371" max="5380" width="9.140625" customWidth="1"/>
    <col min="5381" max="5381" width="16.7109375" customWidth="1"/>
    <col min="5382" max="5382" width="11.42578125" customWidth="1"/>
    <col min="5627" max="5636" width="9.140625" customWidth="1"/>
    <col min="5637" max="5637" width="16.7109375" customWidth="1"/>
    <col min="5638" max="5638" width="11.42578125" customWidth="1"/>
    <col min="5883" max="5892" width="9.140625" customWidth="1"/>
    <col min="5893" max="5893" width="16.7109375" customWidth="1"/>
    <col min="5894" max="5894" width="11.42578125" customWidth="1"/>
    <col min="6139" max="6148" width="9.140625" customWidth="1"/>
    <col min="6149" max="6149" width="16.7109375" customWidth="1"/>
    <col min="6150" max="6150" width="11.42578125" customWidth="1"/>
    <col min="6395" max="6404" width="9.140625" customWidth="1"/>
    <col min="6405" max="6405" width="16.7109375" customWidth="1"/>
    <col min="6406" max="6406" width="11.42578125" customWidth="1"/>
    <col min="6651" max="6660" width="9.140625" customWidth="1"/>
    <col min="6661" max="6661" width="16.7109375" customWidth="1"/>
    <col min="6662" max="6662" width="11.42578125" customWidth="1"/>
    <col min="6907" max="6916" width="9.140625" customWidth="1"/>
    <col min="6917" max="6917" width="16.7109375" customWidth="1"/>
    <col min="6918" max="6918" width="11.42578125" customWidth="1"/>
    <col min="7163" max="7172" width="9.140625" customWidth="1"/>
    <col min="7173" max="7173" width="16.7109375" customWidth="1"/>
    <col min="7174" max="7174" width="11.42578125" customWidth="1"/>
    <col min="7419" max="7428" width="9.140625" customWidth="1"/>
    <col min="7429" max="7429" width="16.7109375" customWidth="1"/>
    <col min="7430" max="7430" width="11.42578125" customWidth="1"/>
    <col min="7675" max="7684" width="9.140625" customWidth="1"/>
    <col min="7685" max="7685" width="16.7109375" customWidth="1"/>
    <col min="7686" max="7686" width="11.42578125" customWidth="1"/>
    <col min="7931" max="7940" width="9.140625" customWidth="1"/>
    <col min="7941" max="7941" width="16.7109375" customWidth="1"/>
    <col min="7942" max="7942" width="11.42578125" customWidth="1"/>
    <col min="8187" max="8196" width="9.140625" customWidth="1"/>
    <col min="8197" max="8197" width="16.7109375" customWidth="1"/>
    <col min="8198" max="8198" width="11.42578125" customWidth="1"/>
    <col min="8443" max="8452" width="9.140625" customWidth="1"/>
    <col min="8453" max="8453" width="16.7109375" customWidth="1"/>
    <col min="8454" max="8454" width="11.42578125" customWidth="1"/>
    <col min="8699" max="8708" width="9.140625" customWidth="1"/>
    <col min="8709" max="8709" width="16.7109375" customWidth="1"/>
    <col min="8710" max="8710" width="11.42578125" customWidth="1"/>
    <col min="8955" max="8964" width="9.140625" customWidth="1"/>
    <col min="8965" max="8965" width="16.7109375" customWidth="1"/>
    <col min="8966" max="8966" width="11.42578125" customWidth="1"/>
    <col min="9211" max="9220" width="9.140625" customWidth="1"/>
    <col min="9221" max="9221" width="16.7109375" customWidth="1"/>
    <col min="9222" max="9222" width="11.42578125" customWidth="1"/>
    <col min="9467" max="9476" width="9.140625" customWidth="1"/>
    <col min="9477" max="9477" width="16.7109375" customWidth="1"/>
    <col min="9478" max="9478" width="11.42578125" customWidth="1"/>
    <col min="9723" max="9732" width="9.140625" customWidth="1"/>
    <col min="9733" max="9733" width="16.7109375" customWidth="1"/>
    <col min="9734" max="9734" width="11.42578125" customWidth="1"/>
    <col min="9979" max="9988" width="9.140625" customWidth="1"/>
    <col min="9989" max="9989" width="16.7109375" customWidth="1"/>
    <col min="9990" max="9990" width="11.42578125" customWidth="1"/>
    <col min="10235" max="10244" width="9.140625" customWidth="1"/>
    <col min="10245" max="10245" width="16.7109375" customWidth="1"/>
    <col min="10246" max="10246" width="11.42578125" customWidth="1"/>
    <col min="10491" max="10500" width="9.140625" customWidth="1"/>
    <col min="10501" max="10501" width="16.7109375" customWidth="1"/>
    <col min="10502" max="10502" width="11.42578125" customWidth="1"/>
    <col min="10747" max="10756" width="9.140625" customWidth="1"/>
    <col min="10757" max="10757" width="16.7109375" customWidth="1"/>
    <col min="10758" max="10758" width="11.42578125" customWidth="1"/>
    <col min="11003" max="11012" width="9.140625" customWidth="1"/>
    <col min="11013" max="11013" width="16.7109375" customWidth="1"/>
    <col min="11014" max="11014" width="11.42578125" customWidth="1"/>
    <col min="11259" max="11268" width="9.140625" customWidth="1"/>
    <col min="11269" max="11269" width="16.7109375" customWidth="1"/>
    <col min="11270" max="11270" width="11.42578125" customWidth="1"/>
    <col min="11515" max="11524" width="9.140625" customWidth="1"/>
    <col min="11525" max="11525" width="16.7109375" customWidth="1"/>
    <col min="11526" max="11526" width="11.42578125" customWidth="1"/>
    <col min="11771" max="11780" width="9.140625" customWidth="1"/>
    <col min="11781" max="11781" width="16.7109375" customWidth="1"/>
    <col min="11782" max="11782" width="11.42578125" customWidth="1"/>
    <col min="12027" max="12036" width="9.140625" customWidth="1"/>
    <col min="12037" max="12037" width="16.7109375" customWidth="1"/>
    <col min="12038" max="12038" width="11.42578125" customWidth="1"/>
    <col min="12283" max="12292" width="9.140625" customWidth="1"/>
    <col min="12293" max="12293" width="16.7109375" customWidth="1"/>
    <col min="12294" max="12294" width="11.42578125" customWidth="1"/>
    <col min="12539" max="12548" width="9.140625" customWidth="1"/>
    <col min="12549" max="12549" width="16.7109375" customWidth="1"/>
    <col min="12550" max="12550" width="11.42578125" customWidth="1"/>
    <col min="12795" max="12804" width="9.140625" customWidth="1"/>
    <col min="12805" max="12805" width="16.7109375" customWidth="1"/>
    <col min="12806" max="12806" width="11.42578125" customWidth="1"/>
    <col min="13051" max="13060" width="9.140625" customWidth="1"/>
    <col min="13061" max="13061" width="16.7109375" customWidth="1"/>
    <col min="13062" max="13062" width="11.42578125" customWidth="1"/>
    <col min="13307" max="13316" width="9.140625" customWidth="1"/>
    <col min="13317" max="13317" width="16.7109375" customWidth="1"/>
    <col min="13318" max="13318" width="11.42578125" customWidth="1"/>
    <col min="13563" max="13572" width="9.140625" customWidth="1"/>
    <col min="13573" max="13573" width="16.7109375" customWidth="1"/>
    <col min="13574" max="13574" width="11.42578125" customWidth="1"/>
    <col min="13819" max="13828" width="9.140625" customWidth="1"/>
    <col min="13829" max="13829" width="16.7109375" customWidth="1"/>
    <col min="13830" max="13830" width="11.42578125" customWidth="1"/>
    <col min="14075" max="14084" width="9.140625" customWidth="1"/>
    <col min="14085" max="14085" width="16.7109375" customWidth="1"/>
    <col min="14086" max="14086" width="11.42578125" customWidth="1"/>
    <col min="14331" max="14340" width="9.140625" customWidth="1"/>
    <col min="14341" max="14341" width="16.7109375" customWidth="1"/>
    <col min="14342" max="14342" width="11.42578125" customWidth="1"/>
    <col min="14587" max="14596" width="9.140625" customWidth="1"/>
    <col min="14597" max="14597" width="16.7109375" customWidth="1"/>
    <col min="14598" max="14598" width="11.42578125" customWidth="1"/>
    <col min="14843" max="14852" width="9.140625" customWidth="1"/>
    <col min="14853" max="14853" width="16.7109375" customWidth="1"/>
    <col min="14854" max="14854" width="11.42578125" customWidth="1"/>
    <col min="15099" max="15108" width="9.140625" customWidth="1"/>
    <col min="15109" max="15109" width="16.7109375" customWidth="1"/>
    <col min="15110" max="15110" width="11.42578125" customWidth="1"/>
    <col min="15355" max="15364" width="9.140625" customWidth="1"/>
    <col min="15365" max="15365" width="16.7109375" customWidth="1"/>
    <col min="15366" max="15366" width="11.42578125" customWidth="1"/>
    <col min="15611" max="15620" width="9.140625" customWidth="1"/>
    <col min="15621" max="15621" width="16.7109375" customWidth="1"/>
    <col min="15622" max="15622" width="11.42578125" customWidth="1"/>
    <col min="15867" max="15876" width="9.140625" customWidth="1"/>
    <col min="15877" max="15877" width="16.7109375" customWidth="1"/>
    <col min="15878" max="15878" width="11.42578125" customWidth="1"/>
    <col min="16123" max="16132" width="9.140625" customWidth="1"/>
    <col min="16133" max="16133" width="16.7109375" customWidth="1"/>
    <col min="16134" max="16134" width="11.42578125" customWidth="1"/>
  </cols>
  <sheetData>
    <row r="1" spans="1:15" ht="14.25" x14ac:dyDescent="0.2">
      <c r="J1" s="18" t="s">
        <v>16</v>
      </c>
      <c r="K1" s="19">
        <f>CORREL(D53:D92,B53:B92)^2</f>
        <v>0.9967593009364355</v>
      </c>
    </row>
    <row r="2" spans="1:15" x14ac:dyDescent="0.2">
      <c r="G2" s="16" t="s">
        <v>11</v>
      </c>
      <c r="H2" s="27">
        <v>1200</v>
      </c>
      <c r="J2" s="18" t="s">
        <v>17</v>
      </c>
      <c r="K2" s="19">
        <f>SLOPE(D53:D92,B53:B92)</f>
        <v>0.21102850746497476</v>
      </c>
    </row>
    <row r="3" spans="1:15" ht="13.5" thickBot="1" x14ac:dyDescent="0.25">
      <c r="G3" s="16" t="s">
        <v>12</v>
      </c>
      <c r="H3" s="27">
        <v>10000</v>
      </c>
      <c r="J3" s="18" t="s">
        <v>19</v>
      </c>
      <c r="K3" s="19">
        <f>INTERCEPT(D53:D92,B53:B92)</f>
        <v>0.16528736607736905</v>
      </c>
    </row>
    <row r="4" spans="1:15" ht="13.5" thickBot="1" x14ac:dyDescent="0.25">
      <c r="G4" s="17" t="s">
        <v>33</v>
      </c>
      <c r="H4">
        <f>AVERAGE(H2:H3)</f>
        <v>5600</v>
      </c>
      <c r="J4" s="20" t="s">
        <v>18</v>
      </c>
      <c r="K4" s="21">
        <f>10^K2</f>
        <v>1.625655461677203</v>
      </c>
      <c r="L4" s="1" t="s">
        <v>27</v>
      </c>
    </row>
    <row r="5" spans="1:15" ht="15.75" x14ac:dyDescent="0.3">
      <c r="F5" s="25"/>
      <c r="G5" s="26"/>
      <c r="H5" s="26"/>
      <c r="J5" s="22" t="s">
        <v>20</v>
      </c>
      <c r="K5" s="15">
        <f>10^K3</f>
        <v>1.4631449950960111</v>
      </c>
    </row>
    <row r="6" spans="1:15" x14ac:dyDescent="0.2">
      <c r="J6" s="30" t="s">
        <v>34</v>
      </c>
      <c r="K6" s="13">
        <f>(LOG(H4)-K3)/K2</f>
        <v>16.978277977554761</v>
      </c>
      <c r="L6" s="1" t="s">
        <v>36</v>
      </c>
    </row>
    <row r="8" spans="1:15" x14ac:dyDescent="0.2">
      <c r="A8" t="s">
        <v>4</v>
      </c>
      <c r="B8" t="s">
        <v>5</v>
      </c>
      <c r="C8" t="s">
        <v>6</v>
      </c>
      <c r="D8" t="s">
        <v>7</v>
      </c>
      <c r="E8" t="s">
        <v>8</v>
      </c>
    </row>
    <row r="9" spans="1:15" x14ac:dyDescent="0.2">
      <c r="A9" t="s">
        <v>9</v>
      </c>
      <c r="B9" s="27">
        <v>1</v>
      </c>
      <c r="C9" s="27" t="s">
        <v>10</v>
      </c>
      <c r="D9" s="27">
        <v>-7572.154296875</v>
      </c>
      <c r="E9" s="27"/>
    </row>
    <row r="10" spans="1:15" x14ac:dyDescent="0.2">
      <c r="A10" t="s">
        <v>9</v>
      </c>
      <c r="B10" s="27">
        <v>2</v>
      </c>
      <c r="C10" s="27" t="s">
        <v>10</v>
      </c>
      <c r="D10" s="27">
        <v>-7438.1787109375</v>
      </c>
      <c r="E10" s="27">
        <v>66.98779296875</v>
      </c>
    </row>
    <row r="11" spans="1:15" x14ac:dyDescent="0.2">
      <c r="A11" t="s">
        <v>9</v>
      </c>
      <c r="B11" s="27">
        <v>3</v>
      </c>
      <c r="C11" s="27" t="s">
        <v>10</v>
      </c>
      <c r="D11" s="27">
        <v>-7331.27099609375</v>
      </c>
      <c r="E11" s="27">
        <v>173.8955078125</v>
      </c>
      <c r="O11" s="17" t="s">
        <v>28</v>
      </c>
    </row>
    <row r="12" spans="1:15" x14ac:dyDescent="0.2">
      <c r="A12" t="s">
        <v>9</v>
      </c>
      <c r="B12" s="27">
        <v>4</v>
      </c>
      <c r="C12" s="27" t="s">
        <v>10</v>
      </c>
      <c r="D12" s="27">
        <v>-7224.8544921875</v>
      </c>
      <c r="E12" s="27">
        <v>280.31201171875</v>
      </c>
      <c r="O12" t="s">
        <v>29</v>
      </c>
    </row>
    <row r="13" spans="1:15" x14ac:dyDescent="0.2">
      <c r="A13" t="s">
        <v>9</v>
      </c>
      <c r="B13" s="27">
        <v>5</v>
      </c>
      <c r="C13" s="27" t="s">
        <v>10</v>
      </c>
      <c r="D13" s="27">
        <v>-7143.6328125</v>
      </c>
      <c r="E13" s="27">
        <v>361.53369140625</v>
      </c>
      <c r="O13" t="s">
        <v>30</v>
      </c>
    </row>
    <row r="14" spans="1:15" x14ac:dyDescent="0.2">
      <c r="A14" t="s">
        <v>9</v>
      </c>
      <c r="B14" s="27">
        <v>6</v>
      </c>
      <c r="C14" s="27" t="s">
        <v>10</v>
      </c>
      <c r="D14" s="27">
        <v>-7101.7314453125</v>
      </c>
      <c r="E14" s="27">
        <v>403.43505859375</v>
      </c>
      <c r="O14" t="s">
        <v>31</v>
      </c>
    </row>
    <row r="15" spans="1:15" x14ac:dyDescent="0.2">
      <c r="A15" t="s">
        <v>9</v>
      </c>
      <c r="B15" s="27">
        <v>7</v>
      </c>
      <c r="C15" s="27" t="s">
        <v>10</v>
      </c>
      <c r="D15" s="27">
        <v>-7038.07666015625</v>
      </c>
      <c r="E15" s="27">
        <v>467.08984375</v>
      </c>
      <c r="O15" s="29" t="s">
        <v>32</v>
      </c>
    </row>
    <row r="16" spans="1:15" x14ac:dyDescent="0.2">
      <c r="A16" t="s">
        <v>9</v>
      </c>
      <c r="B16" s="27">
        <v>8</v>
      </c>
      <c r="C16" s="27" t="s">
        <v>10</v>
      </c>
      <c r="D16" s="27">
        <v>-6999.93603515625</v>
      </c>
      <c r="E16" s="27">
        <v>505.23046875</v>
      </c>
    </row>
    <row r="17" spans="1:5" x14ac:dyDescent="0.2">
      <c r="A17" t="s">
        <v>9</v>
      </c>
      <c r="B17" s="27">
        <v>9</v>
      </c>
      <c r="C17" s="27" t="s">
        <v>10</v>
      </c>
      <c r="D17" s="27">
        <v>-6940.64990234375</v>
      </c>
      <c r="E17" s="27">
        <v>564.5166015625</v>
      </c>
    </row>
    <row r="18" spans="1:5" x14ac:dyDescent="0.2">
      <c r="A18" t="s">
        <v>9</v>
      </c>
      <c r="B18" s="27">
        <v>10</v>
      </c>
      <c r="C18" s="27" t="s">
        <v>10</v>
      </c>
      <c r="D18" s="27">
        <v>-6868.43115234375</v>
      </c>
      <c r="E18" s="27">
        <v>636.7353515625</v>
      </c>
    </row>
    <row r="19" spans="1:5" x14ac:dyDescent="0.2">
      <c r="A19" t="s">
        <v>9</v>
      </c>
      <c r="B19" s="27">
        <v>11</v>
      </c>
      <c r="C19" s="27" t="s">
        <v>10</v>
      </c>
      <c r="D19" s="27">
        <v>-6790.1015625</v>
      </c>
      <c r="E19" s="27">
        <v>715.06494140625</v>
      </c>
    </row>
    <row r="20" spans="1:5" x14ac:dyDescent="0.2">
      <c r="A20" t="s">
        <v>9</v>
      </c>
      <c r="B20" s="27">
        <v>12</v>
      </c>
      <c r="C20" s="27" t="s">
        <v>10</v>
      </c>
      <c r="D20" s="27">
        <v>-6684.3779296875</v>
      </c>
      <c r="E20" s="27">
        <v>820.78857421875</v>
      </c>
    </row>
    <row r="21" spans="1:5" x14ac:dyDescent="0.2">
      <c r="A21" t="s">
        <v>9</v>
      </c>
      <c r="B21" s="27">
        <v>13</v>
      </c>
      <c r="C21" s="27" t="s">
        <v>10</v>
      </c>
      <c r="D21" s="27">
        <v>-6473.3017578125</v>
      </c>
      <c r="E21" s="27">
        <v>1031.86474609375</v>
      </c>
    </row>
    <row r="22" spans="1:5" x14ac:dyDescent="0.2">
      <c r="A22" t="s">
        <v>9</v>
      </c>
      <c r="B22" s="27">
        <v>14</v>
      </c>
      <c r="C22" s="27" t="s">
        <v>10</v>
      </c>
      <c r="D22" s="27">
        <v>-6120.73046875</v>
      </c>
      <c r="E22" s="27">
        <v>1384.43603515625</v>
      </c>
    </row>
    <row r="23" spans="1:5" x14ac:dyDescent="0.2">
      <c r="A23" t="s">
        <v>9</v>
      </c>
      <c r="B23" s="27">
        <v>15</v>
      </c>
      <c r="C23" s="27" t="s">
        <v>10</v>
      </c>
      <c r="D23" s="27">
        <v>-5424.345703125</v>
      </c>
      <c r="E23" s="27">
        <v>2080.82080078125</v>
      </c>
    </row>
    <row r="24" spans="1:5" x14ac:dyDescent="0.2">
      <c r="A24" t="s">
        <v>9</v>
      </c>
      <c r="B24" s="27">
        <v>16</v>
      </c>
      <c r="C24" s="27" t="s">
        <v>10</v>
      </c>
      <c r="D24" s="27">
        <v>-4194.98095703125</v>
      </c>
      <c r="E24" s="27">
        <v>3310.185546875</v>
      </c>
    </row>
    <row r="25" spans="1:5" x14ac:dyDescent="0.2">
      <c r="A25" t="s">
        <v>9</v>
      </c>
      <c r="B25" s="27">
        <v>17</v>
      </c>
      <c r="C25" s="27" t="s">
        <v>10</v>
      </c>
      <c r="D25" s="27">
        <v>-1912.1064453125</v>
      </c>
      <c r="E25" s="27">
        <v>5593.06005859375</v>
      </c>
    </row>
    <row r="26" spans="1:5" x14ac:dyDescent="0.2">
      <c r="A26" t="s">
        <v>9</v>
      </c>
      <c r="B26" s="27">
        <v>18</v>
      </c>
      <c r="C26" s="27" t="s">
        <v>10</v>
      </c>
      <c r="D26" s="27">
        <v>2082.391845703125</v>
      </c>
      <c r="E26" s="27">
        <v>9587.55859375</v>
      </c>
    </row>
    <row r="27" spans="1:5" x14ac:dyDescent="0.2">
      <c r="A27" t="s">
        <v>9</v>
      </c>
      <c r="B27" s="27">
        <v>19</v>
      </c>
      <c r="C27" s="27" t="s">
        <v>10</v>
      </c>
      <c r="D27" s="27">
        <v>8262.888671875</v>
      </c>
      <c r="E27" s="27">
        <v>15768.0546875</v>
      </c>
    </row>
    <row r="28" spans="1:5" ht="15" x14ac:dyDescent="0.25">
      <c r="A28" t="s">
        <v>9</v>
      </c>
      <c r="B28" s="28">
        <v>20</v>
      </c>
      <c r="C28" s="28" t="s">
        <v>10</v>
      </c>
      <c r="D28" s="28">
        <v>15401.333984375</v>
      </c>
      <c r="E28" s="28">
        <v>22906.5</v>
      </c>
    </row>
    <row r="29" spans="1:5" x14ac:dyDescent="0.2">
      <c r="A29" t="s">
        <v>9</v>
      </c>
      <c r="B29" s="27">
        <v>21</v>
      </c>
      <c r="C29" s="27" t="s">
        <v>10</v>
      </c>
      <c r="D29" s="27">
        <v>21626.3359375</v>
      </c>
      <c r="E29" s="27">
        <v>29131.501953125</v>
      </c>
    </row>
    <row r="30" spans="1:5" x14ac:dyDescent="0.2">
      <c r="A30" t="s">
        <v>9</v>
      </c>
      <c r="B30" s="27">
        <v>22</v>
      </c>
      <c r="C30" s="27" t="s">
        <v>10</v>
      </c>
      <c r="D30" s="27">
        <v>26705.12890625</v>
      </c>
      <c r="E30" s="27">
        <v>34210.296875</v>
      </c>
    </row>
    <row r="31" spans="1:5" x14ac:dyDescent="0.2">
      <c r="A31" t="s">
        <v>9</v>
      </c>
      <c r="B31" s="27">
        <v>23</v>
      </c>
      <c r="C31" s="27" t="s">
        <v>10</v>
      </c>
      <c r="D31" s="27">
        <v>31568.39453125</v>
      </c>
      <c r="E31" s="27">
        <v>39073.5625</v>
      </c>
    </row>
    <row r="32" spans="1:5" x14ac:dyDescent="0.2">
      <c r="A32" t="s">
        <v>9</v>
      </c>
      <c r="B32" s="27">
        <v>24</v>
      </c>
      <c r="C32" s="27" t="s">
        <v>10</v>
      </c>
      <c r="D32" s="27">
        <v>35767.86328125</v>
      </c>
      <c r="E32" s="27">
        <v>43273.03125</v>
      </c>
    </row>
    <row r="33" spans="1:5" x14ac:dyDescent="0.2">
      <c r="A33" t="s">
        <v>9</v>
      </c>
      <c r="B33" s="27">
        <v>25</v>
      </c>
      <c r="C33" s="27" t="s">
        <v>10</v>
      </c>
      <c r="D33" s="27">
        <v>39793.3515625</v>
      </c>
      <c r="E33" s="27">
        <v>47298.51953125</v>
      </c>
    </row>
    <row r="34" spans="1:5" x14ac:dyDescent="0.2">
      <c r="A34" t="s">
        <v>9</v>
      </c>
      <c r="B34" s="27">
        <v>26</v>
      </c>
      <c r="C34" s="27" t="s">
        <v>10</v>
      </c>
      <c r="D34" s="27">
        <v>42838.16796875</v>
      </c>
      <c r="E34" s="27">
        <v>50343.3359375</v>
      </c>
    </row>
    <row r="35" spans="1:5" x14ac:dyDescent="0.2">
      <c r="A35" t="s">
        <v>9</v>
      </c>
      <c r="B35" s="27">
        <v>27</v>
      </c>
      <c r="C35" s="27" t="s">
        <v>10</v>
      </c>
      <c r="D35" s="27">
        <v>45750.859375</v>
      </c>
      <c r="E35" s="27">
        <v>53256.02734375</v>
      </c>
    </row>
    <row r="36" spans="1:5" x14ac:dyDescent="0.2">
      <c r="A36" t="s">
        <v>9</v>
      </c>
      <c r="B36" s="27">
        <v>28</v>
      </c>
      <c r="C36" s="27" t="s">
        <v>10</v>
      </c>
      <c r="D36" s="27">
        <v>48122.18359375</v>
      </c>
      <c r="E36" s="27">
        <v>55627.3515625</v>
      </c>
    </row>
    <row r="37" spans="1:5" x14ac:dyDescent="0.2">
      <c r="A37" t="s">
        <v>9</v>
      </c>
      <c r="B37" s="27">
        <v>29</v>
      </c>
      <c r="C37" s="27" t="s">
        <v>10</v>
      </c>
      <c r="D37" s="27">
        <v>50215.4140625</v>
      </c>
      <c r="E37" s="27">
        <v>57720.58203125</v>
      </c>
    </row>
    <row r="38" spans="1:5" x14ac:dyDescent="0.2">
      <c r="A38" t="s">
        <v>9</v>
      </c>
      <c r="B38" s="27">
        <v>30</v>
      </c>
      <c r="C38" s="27" t="s">
        <v>10</v>
      </c>
      <c r="D38" s="27">
        <v>52172.5234375</v>
      </c>
      <c r="E38" s="27">
        <v>59677.69140625</v>
      </c>
    </row>
    <row r="39" spans="1:5" x14ac:dyDescent="0.2">
      <c r="A39" t="s">
        <v>9</v>
      </c>
      <c r="B39" s="27">
        <v>31</v>
      </c>
      <c r="C39" s="27" t="s">
        <v>10</v>
      </c>
      <c r="D39" s="27">
        <v>53809.5078125</v>
      </c>
      <c r="E39" s="27">
        <v>61314.67578125</v>
      </c>
    </row>
    <row r="40" spans="1:5" x14ac:dyDescent="0.2">
      <c r="A40" t="s">
        <v>9</v>
      </c>
      <c r="B40" s="27">
        <v>32</v>
      </c>
      <c r="C40" s="27" t="s">
        <v>10</v>
      </c>
      <c r="D40" s="27">
        <v>54964.375</v>
      </c>
      <c r="E40" s="27">
        <v>62469.54296875</v>
      </c>
    </row>
    <row r="41" spans="1:5" x14ac:dyDescent="0.2">
      <c r="A41" t="s">
        <v>9</v>
      </c>
      <c r="B41" s="27">
        <v>33</v>
      </c>
      <c r="C41" s="27" t="s">
        <v>10</v>
      </c>
      <c r="D41" s="27">
        <v>56382.734375</v>
      </c>
      <c r="E41" s="27">
        <v>63887.90234375</v>
      </c>
    </row>
    <row r="42" spans="1:5" x14ac:dyDescent="0.2">
      <c r="A42" t="s">
        <v>9</v>
      </c>
      <c r="B42" s="27">
        <v>34</v>
      </c>
      <c r="C42" s="27" t="s">
        <v>10</v>
      </c>
      <c r="D42" s="27">
        <v>57435.296875</v>
      </c>
      <c r="E42" s="27">
        <v>64940.46484375</v>
      </c>
    </row>
    <row r="43" spans="1:5" x14ac:dyDescent="0.2">
      <c r="A43" t="s">
        <v>9</v>
      </c>
      <c r="B43" s="27">
        <v>35</v>
      </c>
      <c r="C43" s="27" t="s">
        <v>10</v>
      </c>
      <c r="D43" s="27">
        <v>58449.2734375</v>
      </c>
      <c r="E43" s="27">
        <v>65954.4375</v>
      </c>
    </row>
    <row r="44" spans="1:5" x14ac:dyDescent="0.2">
      <c r="A44" t="s">
        <v>9</v>
      </c>
      <c r="B44" s="27">
        <v>36</v>
      </c>
      <c r="C44" s="27" t="s">
        <v>10</v>
      </c>
      <c r="D44" s="27">
        <v>59277.8671875</v>
      </c>
      <c r="E44" s="27">
        <v>66783.03125</v>
      </c>
    </row>
    <row r="45" spans="1:5" x14ac:dyDescent="0.2">
      <c r="A45" t="s">
        <v>9</v>
      </c>
      <c r="B45" s="27">
        <v>37</v>
      </c>
      <c r="C45" s="27" t="s">
        <v>10</v>
      </c>
      <c r="D45" s="27">
        <v>59727.5859375</v>
      </c>
      <c r="E45" s="27">
        <v>67232.75</v>
      </c>
    </row>
    <row r="46" spans="1:5" x14ac:dyDescent="0.2">
      <c r="A46" t="s">
        <v>9</v>
      </c>
      <c r="B46" s="27">
        <v>38</v>
      </c>
      <c r="C46" s="27" t="s">
        <v>10</v>
      </c>
      <c r="D46" s="27">
        <v>60378.9140625</v>
      </c>
      <c r="E46" s="27">
        <v>67884.078125</v>
      </c>
    </row>
    <row r="47" spans="1:5" x14ac:dyDescent="0.2">
      <c r="A47" t="s">
        <v>9</v>
      </c>
      <c r="B47" s="27">
        <v>39</v>
      </c>
      <c r="C47" s="27" t="s">
        <v>10</v>
      </c>
      <c r="D47" s="27">
        <v>61025.81640625</v>
      </c>
      <c r="E47" s="27">
        <v>68530.984375</v>
      </c>
    </row>
    <row r="48" spans="1:5" x14ac:dyDescent="0.2">
      <c r="A48" t="s">
        <v>9</v>
      </c>
      <c r="B48" s="27">
        <v>40</v>
      </c>
      <c r="C48" s="27" t="s">
        <v>10</v>
      </c>
      <c r="D48" s="27">
        <v>61675.58203125</v>
      </c>
      <c r="E48" s="27">
        <v>69180.75</v>
      </c>
    </row>
    <row r="52" spans="1:4" x14ac:dyDescent="0.2">
      <c r="A52" t="s">
        <v>13</v>
      </c>
      <c r="B52" t="s">
        <v>14</v>
      </c>
      <c r="C52" s="17" t="s">
        <v>21</v>
      </c>
      <c r="D52" t="s">
        <v>15</v>
      </c>
    </row>
    <row r="53" spans="1:4" x14ac:dyDescent="0.2">
      <c r="A53">
        <v>1</v>
      </c>
      <c r="B53" t="str">
        <f t="shared" ref="B53:B92" si="0">IF(AND(E9&gt;H$2,E9&lt;H$3),B9,"")</f>
        <v/>
      </c>
      <c r="C53" t="str">
        <f t="shared" ref="C53:C92" si="1">IF(AND(E9&gt;H$2,E9&lt;H$3),E9,"")</f>
        <v/>
      </c>
      <c r="D53" t="str">
        <f t="shared" ref="D53:D92" si="2">IF(AND(E9&gt;H$2,E9&lt;H$3),LOG(E9),"")</f>
        <v/>
      </c>
    </row>
    <row r="54" spans="1:4" x14ac:dyDescent="0.2">
      <c r="A54">
        <v>2</v>
      </c>
      <c r="B54" t="str">
        <f t="shared" si="0"/>
        <v/>
      </c>
      <c r="C54" t="str">
        <f t="shared" si="1"/>
        <v/>
      </c>
      <c r="D54" t="str">
        <f t="shared" si="2"/>
        <v/>
      </c>
    </row>
    <row r="55" spans="1:4" x14ac:dyDescent="0.2">
      <c r="A55">
        <v>3</v>
      </c>
      <c r="B55" t="str">
        <f t="shared" si="0"/>
        <v/>
      </c>
      <c r="C55" t="str">
        <f t="shared" si="1"/>
        <v/>
      </c>
      <c r="D55" t="str">
        <f t="shared" si="2"/>
        <v/>
      </c>
    </row>
    <row r="56" spans="1:4" x14ac:dyDescent="0.2">
      <c r="A56">
        <v>4</v>
      </c>
      <c r="B56" t="str">
        <f t="shared" si="0"/>
        <v/>
      </c>
      <c r="C56" t="str">
        <f t="shared" si="1"/>
        <v/>
      </c>
      <c r="D56" t="str">
        <f t="shared" si="2"/>
        <v/>
      </c>
    </row>
    <row r="57" spans="1:4" x14ac:dyDescent="0.2">
      <c r="A57">
        <v>5</v>
      </c>
      <c r="B57" t="str">
        <f t="shared" si="0"/>
        <v/>
      </c>
      <c r="C57" t="str">
        <f t="shared" si="1"/>
        <v/>
      </c>
      <c r="D57" t="str">
        <f t="shared" si="2"/>
        <v/>
      </c>
    </row>
    <row r="58" spans="1:4" x14ac:dyDescent="0.2">
      <c r="A58">
        <v>6</v>
      </c>
      <c r="B58" t="str">
        <f t="shared" si="0"/>
        <v/>
      </c>
      <c r="C58" t="str">
        <f t="shared" si="1"/>
        <v/>
      </c>
      <c r="D58" t="str">
        <f t="shared" si="2"/>
        <v/>
      </c>
    </row>
    <row r="59" spans="1:4" x14ac:dyDescent="0.2">
      <c r="A59">
        <v>7</v>
      </c>
      <c r="B59" t="str">
        <f t="shared" si="0"/>
        <v/>
      </c>
      <c r="C59" t="str">
        <f t="shared" si="1"/>
        <v/>
      </c>
      <c r="D59" t="str">
        <f t="shared" si="2"/>
        <v/>
      </c>
    </row>
    <row r="60" spans="1:4" x14ac:dyDescent="0.2">
      <c r="A60">
        <v>8</v>
      </c>
      <c r="B60" t="str">
        <f t="shared" si="0"/>
        <v/>
      </c>
      <c r="C60" t="str">
        <f t="shared" si="1"/>
        <v/>
      </c>
      <c r="D60" t="str">
        <f t="shared" si="2"/>
        <v/>
      </c>
    </row>
    <row r="61" spans="1:4" x14ac:dyDescent="0.2">
      <c r="A61">
        <v>9</v>
      </c>
      <c r="B61" t="str">
        <f t="shared" si="0"/>
        <v/>
      </c>
      <c r="C61" t="str">
        <f t="shared" si="1"/>
        <v/>
      </c>
      <c r="D61" t="str">
        <f t="shared" si="2"/>
        <v/>
      </c>
    </row>
    <row r="62" spans="1:4" x14ac:dyDescent="0.2">
      <c r="A62">
        <v>10</v>
      </c>
      <c r="B62" t="str">
        <f t="shared" si="0"/>
        <v/>
      </c>
      <c r="C62" t="str">
        <f t="shared" si="1"/>
        <v/>
      </c>
      <c r="D62" t="str">
        <f t="shared" si="2"/>
        <v/>
      </c>
    </row>
    <row r="63" spans="1:4" x14ac:dyDescent="0.2">
      <c r="A63">
        <v>11</v>
      </c>
      <c r="B63" t="str">
        <f t="shared" si="0"/>
        <v/>
      </c>
      <c r="C63" t="str">
        <f t="shared" si="1"/>
        <v/>
      </c>
      <c r="D63" t="str">
        <f t="shared" si="2"/>
        <v/>
      </c>
    </row>
    <row r="64" spans="1:4" x14ac:dyDescent="0.2">
      <c r="A64">
        <v>12</v>
      </c>
      <c r="B64" t="str">
        <f t="shared" si="0"/>
        <v/>
      </c>
      <c r="C64" t="str">
        <f t="shared" si="1"/>
        <v/>
      </c>
      <c r="D64" t="str">
        <f t="shared" si="2"/>
        <v/>
      </c>
    </row>
    <row r="65" spans="1:4" x14ac:dyDescent="0.2">
      <c r="A65">
        <v>13</v>
      </c>
      <c r="B65" t="str">
        <f t="shared" si="0"/>
        <v/>
      </c>
      <c r="C65" t="str">
        <f t="shared" si="1"/>
        <v/>
      </c>
      <c r="D65" t="str">
        <f t="shared" si="2"/>
        <v/>
      </c>
    </row>
    <row r="66" spans="1:4" x14ac:dyDescent="0.2">
      <c r="A66">
        <v>14</v>
      </c>
      <c r="B66">
        <f t="shared" si="0"/>
        <v>14</v>
      </c>
      <c r="C66">
        <f t="shared" si="1"/>
        <v>1384.43603515625</v>
      </c>
      <c r="D66">
        <f t="shared" si="2"/>
        <v>3.141272894916975</v>
      </c>
    </row>
    <row r="67" spans="1:4" x14ac:dyDescent="0.2">
      <c r="A67">
        <v>15</v>
      </c>
      <c r="B67">
        <f t="shared" si="0"/>
        <v>15</v>
      </c>
      <c r="C67">
        <f t="shared" si="1"/>
        <v>2080.82080078125</v>
      </c>
      <c r="D67">
        <f t="shared" si="2"/>
        <v>3.3182346806042733</v>
      </c>
    </row>
    <row r="68" spans="1:4" x14ac:dyDescent="0.2">
      <c r="A68">
        <v>16</v>
      </c>
      <c r="B68">
        <f t="shared" si="0"/>
        <v>16</v>
      </c>
      <c r="C68">
        <f t="shared" si="1"/>
        <v>3310.185546875</v>
      </c>
      <c r="D68">
        <f t="shared" si="2"/>
        <v>3.5198523381036524</v>
      </c>
    </row>
    <row r="69" spans="1:4" x14ac:dyDescent="0.2">
      <c r="A69">
        <v>17</v>
      </c>
      <c r="B69">
        <f t="shared" si="0"/>
        <v>17</v>
      </c>
      <c r="C69">
        <f t="shared" si="1"/>
        <v>5593.06005859375</v>
      </c>
      <c r="D69">
        <f t="shared" si="2"/>
        <v>3.7476494828318803</v>
      </c>
    </row>
    <row r="70" spans="1:4" x14ac:dyDescent="0.2">
      <c r="A70">
        <v>18</v>
      </c>
      <c r="B70">
        <f t="shared" si="0"/>
        <v>18</v>
      </c>
      <c r="C70">
        <f t="shared" si="1"/>
        <v>9587.55859375</v>
      </c>
      <c r="D70">
        <f t="shared" si="2"/>
        <v>3.9817080311280453</v>
      </c>
    </row>
    <row r="71" spans="1:4" x14ac:dyDescent="0.2">
      <c r="A71">
        <v>19</v>
      </c>
      <c r="B71" t="str">
        <f t="shared" si="0"/>
        <v/>
      </c>
      <c r="C71" t="str">
        <f t="shared" si="1"/>
        <v/>
      </c>
      <c r="D71" t="str">
        <f t="shared" si="2"/>
        <v/>
      </c>
    </row>
    <row r="72" spans="1:4" x14ac:dyDescent="0.2">
      <c r="A72">
        <v>20</v>
      </c>
      <c r="B72" t="str">
        <f t="shared" si="0"/>
        <v/>
      </c>
      <c r="C72" t="str">
        <f t="shared" si="1"/>
        <v/>
      </c>
      <c r="D72" t="str">
        <f t="shared" si="2"/>
        <v/>
      </c>
    </row>
    <row r="73" spans="1:4" x14ac:dyDescent="0.2">
      <c r="A73">
        <v>21</v>
      </c>
      <c r="B73" t="str">
        <f t="shared" si="0"/>
        <v/>
      </c>
      <c r="C73" t="str">
        <f t="shared" si="1"/>
        <v/>
      </c>
      <c r="D73" t="str">
        <f t="shared" si="2"/>
        <v/>
      </c>
    </row>
    <row r="74" spans="1:4" x14ac:dyDescent="0.2">
      <c r="A74">
        <v>22</v>
      </c>
      <c r="B74" t="str">
        <f t="shared" si="0"/>
        <v/>
      </c>
      <c r="C74" t="str">
        <f t="shared" si="1"/>
        <v/>
      </c>
      <c r="D74" t="str">
        <f t="shared" si="2"/>
        <v/>
      </c>
    </row>
    <row r="75" spans="1:4" x14ac:dyDescent="0.2">
      <c r="A75">
        <v>23</v>
      </c>
      <c r="B75" t="str">
        <f t="shared" si="0"/>
        <v/>
      </c>
      <c r="C75" t="str">
        <f t="shared" si="1"/>
        <v/>
      </c>
      <c r="D75" t="str">
        <f t="shared" si="2"/>
        <v/>
      </c>
    </row>
    <row r="76" spans="1:4" x14ac:dyDescent="0.2">
      <c r="A76">
        <v>24</v>
      </c>
      <c r="B76" t="str">
        <f t="shared" si="0"/>
        <v/>
      </c>
      <c r="C76" t="str">
        <f t="shared" si="1"/>
        <v/>
      </c>
      <c r="D76" t="str">
        <f t="shared" si="2"/>
        <v/>
      </c>
    </row>
    <row r="77" spans="1:4" x14ac:dyDescent="0.2">
      <c r="A77">
        <v>25</v>
      </c>
      <c r="B77" t="str">
        <f t="shared" si="0"/>
        <v/>
      </c>
      <c r="C77" t="str">
        <f t="shared" si="1"/>
        <v/>
      </c>
      <c r="D77" t="str">
        <f t="shared" si="2"/>
        <v/>
      </c>
    </row>
    <row r="78" spans="1:4" x14ac:dyDescent="0.2">
      <c r="A78">
        <v>26</v>
      </c>
      <c r="B78" t="str">
        <f t="shared" si="0"/>
        <v/>
      </c>
      <c r="C78" t="str">
        <f t="shared" si="1"/>
        <v/>
      </c>
      <c r="D78" t="str">
        <f t="shared" si="2"/>
        <v/>
      </c>
    </row>
    <row r="79" spans="1:4" x14ac:dyDescent="0.2">
      <c r="A79">
        <v>27</v>
      </c>
      <c r="B79" t="str">
        <f t="shared" si="0"/>
        <v/>
      </c>
      <c r="C79" t="str">
        <f t="shared" si="1"/>
        <v/>
      </c>
      <c r="D79" t="str">
        <f t="shared" si="2"/>
        <v/>
      </c>
    </row>
    <row r="80" spans="1:4" x14ac:dyDescent="0.2">
      <c r="A80">
        <v>28</v>
      </c>
      <c r="B80" t="str">
        <f t="shared" si="0"/>
        <v/>
      </c>
      <c r="C80" t="str">
        <f t="shared" si="1"/>
        <v/>
      </c>
      <c r="D80" t="str">
        <f t="shared" si="2"/>
        <v/>
      </c>
    </row>
    <row r="81" spans="1:4" x14ac:dyDescent="0.2">
      <c r="A81">
        <v>29</v>
      </c>
      <c r="B81" t="str">
        <f t="shared" si="0"/>
        <v/>
      </c>
      <c r="C81" t="str">
        <f t="shared" si="1"/>
        <v/>
      </c>
      <c r="D81" t="str">
        <f t="shared" si="2"/>
        <v/>
      </c>
    </row>
    <row r="82" spans="1:4" x14ac:dyDescent="0.2">
      <c r="A82">
        <v>30</v>
      </c>
      <c r="B82" t="str">
        <f t="shared" si="0"/>
        <v/>
      </c>
      <c r="C82" t="str">
        <f t="shared" si="1"/>
        <v/>
      </c>
      <c r="D82" t="str">
        <f t="shared" si="2"/>
        <v/>
      </c>
    </row>
    <row r="83" spans="1:4" x14ac:dyDescent="0.2">
      <c r="A83">
        <v>31</v>
      </c>
      <c r="B83" t="str">
        <f t="shared" si="0"/>
        <v/>
      </c>
      <c r="C83" t="str">
        <f t="shared" si="1"/>
        <v/>
      </c>
      <c r="D83" t="str">
        <f t="shared" si="2"/>
        <v/>
      </c>
    </row>
    <row r="84" spans="1:4" x14ac:dyDescent="0.2">
      <c r="A84">
        <v>32</v>
      </c>
      <c r="B84" t="str">
        <f t="shared" si="0"/>
        <v/>
      </c>
      <c r="C84" t="str">
        <f t="shared" si="1"/>
        <v/>
      </c>
      <c r="D84" t="str">
        <f t="shared" si="2"/>
        <v/>
      </c>
    </row>
    <row r="85" spans="1:4" x14ac:dyDescent="0.2">
      <c r="A85">
        <v>33</v>
      </c>
      <c r="B85" t="str">
        <f t="shared" si="0"/>
        <v/>
      </c>
      <c r="C85" t="str">
        <f t="shared" si="1"/>
        <v/>
      </c>
      <c r="D85" t="str">
        <f t="shared" si="2"/>
        <v/>
      </c>
    </row>
    <row r="86" spans="1:4" x14ac:dyDescent="0.2">
      <c r="A86">
        <v>34</v>
      </c>
      <c r="B86" t="str">
        <f t="shared" si="0"/>
        <v/>
      </c>
      <c r="C86" t="str">
        <f t="shared" si="1"/>
        <v/>
      </c>
      <c r="D86" t="str">
        <f t="shared" si="2"/>
        <v/>
      </c>
    </row>
    <row r="87" spans="1:4" x14ac:dyDescent="0.2">
      <c r="A87">
        <v>35</v>
      </c>
      <c r="B87" t="str">
        <f t="shared" si="0"/>
        <v/>
      </c>
      <c r="C87" t="str">
        <f t="shared" si="1"/>
        <v/>
      </c>
      <c r="D87" t="str">
        <f t="shared" si="2"/>
        <v/>
      </c>
    </row>
    <row r="88" spans="1:4" x14ac:dyDescent="0.2">
      <c r="A88">
        <v>36</v>
      </c>
      <c r="B88" t="str">
        <f t="shared" si="0"/>
        <v/>
      </c>
      <c r="C88" t="str">
        <f t="shared" si="1"/>
        <v/>
      </c>
      <c r="D88" t="str">
        <f t="shared" si="2"/>
        <v/>
      </c>
    </row>
    <row r="89" spans="1:4" x14ac:dyDescent="0.2">
      <c r="A89">
        <v>37</v>
      </c>
      <c r="B89" t="str">
        <f t="shared" si="0"/>
        <v/>
      </c>
      <c r="C89" t="str">
        <f t="shared" si="1"/>
        <v/>
      </c>
      <c r="D89" t="str">
        <f t="shared" si="2"/>
        <v/>
      </c>
    </row>
    <row r="90" spans="1:4" x14ac:dyDescent="0.2">
      <c r="A90">
        <v>38</v>
      </c>
      <c r="B90" t="str">
        <f t="shared" si="0"/>
        <v/>
      </c>
      <c r="C90" t="str">
        <f t="shared" si="1"/>
        <v/>
      </c>
      <c r="D90" t="str">
        <f t="shared" si="2"/>
        <v/>
      </c>
    </row>
    <row r="91" spans="1:4" x14ac:dyDescent="0.2">
      <c r="A91">
        <v>39</v>
      </c>
      <c r="B91" t="str">
        <f t="shared" si="0"/>
        <v/>
      </c>
      <c r="C91" t="str">
        <f t="shared" si="1"/>
        <v/>
      </c>
      <c r="D91" t="str">
        <f t="shared" si="2"/>
        <v/>
      </c>
    </row>
    <row r="92" spans="1:4" x14ac:dyDescent="0.2">
      <c r="A92">
        <v>40</v>
      </c>
      <c r="B92" t="str">
        <f t="shared" si="0"/>
        <v/>
      </c>
      <c r="C92" t="str">
        <f t="shared" si="1"/>
        <v/>
      </c>
      <c r="D92" t="str">
        <f t="shared" si="2"/>
        <v/>
      </c>
    </row>
  </sheetData>
  <hyperlinks>
    <hyperlink ref="O15" r:id="rId1"/>
  </hyperlinks>
  <pageMargins left="0.78740157499999996" right="0.78740157499999996" top="0.984251969" bottom="0.984251969" header="0.5" footer="0.5"/>
  <pageSetup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selection activeCell="F41" sqref="F41"/>
    </sheetView>
  </sheetViews>
  <sheetFormatPr baseColWidth="10" defaultColWidth="9.140625" defaultRowHeight="12.75" x14ac:dyDescent="0.2"/>
  <cols>
    <col min="1" max="1" width="9.140625" customWidth="1"/>
    <col min="2" max="2" width="10.85546875" customWidth="1"/>
    <col min="3" max="5" width="9.140625" customWidth="1"/>
    <col min="6" max="6" width="11.42578125" customWidth="1"/>
    <col min="251" max="260" width="9.140625" customWidth="1"/>
    <col min="261" max="261" width="16.7109375" customWidth="1"/>
    <col min="262" max="262" width="11.42578125" customWidth="1"/>
    <col min="507" max="516" width="9.140625" customWidth="1"/>
    <col min="517" max="517" width="16.7109375" customWidth="1"/>
    <col min="518" max="518" width="11.42578125" customWidth="1"/>
    <col min="763" max="772" width="9.140625" customWidth="1"/>
    <col min="773" max="773" width="16.7109375" customWidth="1"/>
    <col min="774" max="774" width="11.42578125" customWidth="1"/>
    <col min="1019" max="1028" width="9.140625" customWidth="1"/>
    <col min="1029" max="1029" width="16.7109375" customWidth="1"/>
    <col min="1030" max="1030" width="11.42578125" customWidth="1"/>
    <col min="1275" max="1284" width="9.140625" customWidth="1"/>
    <col min="1285" max="1285" width="16.7109375" customWidth="1"/>
    <col min="1286" max="1286" width="11.42578125" customWidth="1"/>
    <col min="1531" max="1540" width="9.140625" customWidth="1"/>
    <col min="1541" max="1541" width="16.7109375" customWidth="1"/>
    <col min="1542" max="1542" width="11.42578125" customWidth="1"/>
    <col min="1787" max="1796" width="9.140625" customWidth="1"/>
    <col min="1797" max="1797" width="16.7109375" customWidth="1"/>
    <col min="1798" max="1798" width="11.42578125" customWidth="1"/>
    <col min="2043" max="2052" width="9.140625" customWidth="1"/>
    <col min="2053" max="2053" width="16.7109375" customWidth="1"/>
    <col min="2054" max="2054" width="11.42578125" customWidth="1"/>
    <col min="2299" max="2308" width="9.140625" customWidth="1"/>
    <col min="2309" max="2309" width="16.7109375" customWidth="1"/>
    <col min="2310" max="2310" width="11.42578125" customWidth="1"/>
    <col min="2555" max="2564" width="9.140625" customWidth="1"/>
    <col min="2565" max="2565" width="16.7109375" customWidth="1"/>
    <col min="2566" max="2566" width="11.42578125" customWidth="1"/>
    <col min="2811" max="2820" width="9.140625" customWidth="1"/>
    <col min="2821" max="2821" width="16.7109375" customWidth="1"/>
    <col min="2822" max="2822" width="11.42578125" customWidth="1"/>
    <col min="3067" max="3076" width="9.140625" customWidth="1"/>
    <col min="3077" max="3077" width="16.7109375" customWidth="1"/>
    <col min="3078" max="3078" width="11.42578125" customWidth="1"/>
    <col min="3323" max="3332" width="9.140625" customWidth="1"/>
    <col min="3333" max="3333" width="16.7109375" customWidth="1"/>
    <col min="3334" max="3334" width="11.42578125" customWidth="1"/>
    <col min="3579" max="3588" width="9.140625" customWidth="1"/>
    <col min="3589" max="3589" width="16.7109375" customWidth="1"/>
    <col min="3590" max="3590" width="11.42578125" customWidth="1"/>
    <col min="3835" max="3844" width="9.140625" customWidth="1"/>
    <col min="3845" max="3845" width="16.7109375" customWidth="1"/>
    <col min="3846" max="3846" width="11.42578125" customWidth="1"/>
    <col min="4091" max="4100" width="9.140625" customWidth="1"/>
    <col min="4101" max="4101" width="16.7109375" customWidth="1"/>
    <col min="4102" max="4102" width="11.42578125" customWidth="1"/>
    <col min="4347" max="4356" width="9.140625" customWidth="1"/>
    <col min="4357" max="4357" width="16.7109375" customWidth="1"/>
    <col min="4358" max="4358" width="11.42578125" customWidth="1"/>
    <col min="4603" max="4612" width="9.140625" customWidth="1"/>
    <col min="4613" max="4613" width="16.7109375" customWidth="1"/>
    <col min="4614" max="4614" width="11.42578125" customWidth="1"/>
    <col min="4859" max="4868" width="9.140625" customWidth="1"/>
    <col min="4869" max="4869" width="16.7109375" customWidth="1"/>
    <col min="4870" max="4870" width="11.42578125" customWidth="1"/>
    <col min="5115" max="5124" width="9.140625" customWidth="1"/>
    <col min="5125" max="5125" width="16.7109375" customWidth="1"/>
    <col min="5126" max="5126" width="11.42578125" customWidth="1"/>
    <col min="5371" max="5380" width="9.140625" customWidth="1"/>
    <col min="5381" max="5381" width="16.7109375" customWidth="1"/>
    <col min="5382" max="5382" width="11.42578125" customWidth="1"/>
    <col min="5627" max="5636" width="9.140625" customWidth="1"/>
    <col min="5637" max="5637" width="16.7109375" customWidth="1"/>
    <col min="5638" max="5638" width="11.42578125" customWidth="1"/>
    <col min="5883" max="5892" width="9.140625" customWidth="1"/>
    <col min="5893" max="5893" width="16.7109375" customWidth="1"/>
    <col min="5894" max="5894" width="11.42578125" customWidth="1"/>
    <col min="6139" max="6148" width="9.140625" customWidth="1"/>
    <col min="6149" max="6149" width="16.7109375" customWidth="1"/>
    <col min="6150" max="6150" width="11.42578125" customWidth="1"/>
    <col min="6395" max="6404" width="9.140625" customWidth="1"/>
    <col min="6405" max="6405" width="16.7109375" customWidth="1"/>
    <col min="6406" max="6406" width="11.42578125" customWidth="1"/>
    <col min="6651" max="6660" width="9.140625" customWidth="1"/>
    <col min="6661" max="6661" width="16.7109375" customWidth="1"/>
    <col min="6662" max="6662" width="11.42578125" customWidth="1"/>
    <col min="6907" max="6916" width="9.140625" customWidth="1"/>
    <col min="6917" max="6917" width="16.7109375" customWidth="1"/>
    <col min="6918" max="6918" width="11.42578125" customWidth="1"/>
    <col min="7163" max="7172" width="9.140625" customWidth="1"/>
    <col min="7173" max="7173" width="16.7109375" customWidth="1"/>
    <col min="7174" max="7174" width="11.42578125" customWidth="1"/>
    <col min="7419" max="7428" width="9.140625" customWidth="1"/>
    <col min="7429" max="7429" width="16.7109375" customWidth="1"/>
    <col min="7430" max="7430" width="11.42578125" customWidth="1"/>
    <col min="7675" max="7684" width="9.140625" customWidth="1"/>
    <col min="7685" max="7685" width="16.7109375" customWidth="1"/>
    <col min="7686" max="7686" width="11.42578125" customWidth="1"/>
    <col min="7931" max="7940" width="9.140625" customWidth="1"/>
    <col min="7941" max="7941" width="16.7109375" customWidth="1"/>
    <col min="7942" max="7942" width="11.42578125" customWidth="1"/>
    <col min="8187" max="8196" width="9.140625" customWidth="1"/>
    <col min="8197" max="8197" width="16.7109375" customWidth="1"/>
    <col min="8198" max="8198" width="11.42578125" customWidth="1"/>
    <col min="8443" max="8452" width="9.140625" customWidth="1"/>
    <col min="8453" max="8453" width="16.7109375" customWidth="1"/>
    <col min="8454" max="8454" width="11.42578125" customWidth="1"/>
    <col min="8699" max="8708" width="9.140625" customWidth="1"/>
    <col min="8709" max="8709" width="16.7109375" customWidth="1"/>
    <col min="8710" max="8710" width="11.42578125" customWidth="1"/>
    <col min="8955" max="8964" width="9.140625" customWidth="1"/>
    <col min="8965" max="8965" width="16.7109375" customWidth="1"/>
    <col min="8966" max="8966" width="11.42578125" customWidth="1"/>
    <col min="9211" max="9220" width="9.140625" customWidth="1"/>
    <col min="9221" max="9221" width="16.7109375" customWidth="1"/>
    <col min="9222" max="9222" width="11.42578125" customWidth="1"/>
    <col min="9467" max="9476" width="9.140625" customWidth="1"/>
    <col min="9477" max="9477" width="16.7109375" customWidth="1"/>
    <col min="9478" max="9478" width="11.42578125" customWidth="1"/>
    <col min="9723" max="9732" width="9.140625" customWidth="1"/>
    <col min="9733" max="9733" width="16.7109375" customWidth="1"/>
    <col min="9734" max="9734" width="11.42578125" customWidth="1"/>
    <col min="9979" max="9988" width="9.140625" customWidth="1"/>
    <col min="9989" max="9989" width="16.7109375" customWidth="1"/>
    <col min="9990" max="9990" width="11.42578125" customWidth="1"/>
    <col min="10235" max="10244" width="9.140625" customWidth="1"/>
    <col min="10245" max="10245" width="16.7109375" customWidth="1"/>
    <col min="10246" max="10246" width="11.42578125" customWidth="1"/>
    <col min="10491" max="10500" width="9.140625" customWidth="1"/>
    <col min="10501" max="10501" width="16.7109375" customWidth="1"/>
    <col min="10502" max="10502" width="11.42578125" customWidth="1"/>
    <col min="10747" max="10756" width="9.140625" customWidth="1"/>
    <col min="10757" max="10757" width="16.7109375" customWidth="1"/>
    <col min="10758" max="10758" width="11.42578125" customWidth="1"/>
    <col min="11003" max="11012" width="9.140625" customWidth="1"/>
    <col min="11013" max="11013" width="16.7109375" customWidth="1"/>
    <col min="11014" max="11014" width="11.42578125" customWidth="1"/>
    <col min="11259" max="11268" width="9.140625" customWidth="1"/>
    <col min="11269" max="11269" width="16.7109375" customWidth="1"/>
    <col min="11270" max="11270" width="11.42578125" customWidth="1"/>
    <col min="11515" max="11524" width="9.140625" customWidth="1"/>
    <col min="11525" max="11525" width="16.7109375" customWidth="1"/>
    <col min="11526" max="11526" width="11.42578125" customWidth="1"/>
    <col min="11771" max="11780" width="9.140625" customWidth="1"/>
    <col min="11781" max="11781" width="16.7109375" customWidth="1"/>
    <col min="11782" max="11782" width="11.42578125" customWidth="1"/>
    <col min="12027" max="12036" width="9.140625" customWidth="1"/>
    <col min="12037" max="12037" width="16.7109375" customWidth="1"/>
    <col min="12038" max="12038" width="11.42578125" customWidth="1"/>
    <col min="12283" max="12292" width="9.140625" customWidth="1"/>
    <col min="12293" max="12293" width="16.7109375" customWidth="1"/>
    <col min="12294" max="12294" width="11.42578125" customWidth="1"/>
    <col min="12539" max="12548" width="9.140625" customWidth="1"/>
    <col min="12549" max="12549" width="16.7109375" customWidth="1"/>
    <col min="12550" max="12550" width="11.42578125" customWidth="1"/>
    <col min="12795" max="12804" width="9.140625" customWidth="1"/>
    <col min="12805" max="12805" width="16.7109375" customWidth="1"/>
    <col min="12806" max="12806" width="11.42578125" customWidth="1"/>
    <col min="13051" max="13060" width="9.140625" customWidth="1"/>
    <col min="13061" max="13061" width="16.7109375" customWidth="1"/>
    <col min="13062" max="13062" width="11.42578125" customWidth="1"/>
    <col min="13307" max="13316" width="9.140625" customWidth="1"/>
    <col min="13317" max="13317" width="16.7109375" customWidth="1"/>
    <col min="13318" max="13318" width="11.42578125" customWidth="1"/>
    <col min="13563" max="13572" width="9.140625" customWidth="1"/>
    <col min="13573" max="13573" width="16.7109375" customWidth="1"/>
    <col min="13574" max="13574" width="11.42578125" customWidth="1"/>
    <col min="13819" max="13828" width="9.140625" customWidth="1"/>
    <col min="13829" max="13829" width="16.7109375" customWidth="1"/>
    <col min="13830" max="13830" width="11.42578125" customWidth="1"/>
    <col min="14075" max="14084" width="9.140625" customWidth="1"/>
    <col min="14085" max="14085" width="16.7109375" customWidth="1"/>
    <col min="14086" max="14086" width="11.42578125" customWidth="1"/>
    <col min="14331" max="14340" width="9.140625" customWidth="1"/>
    <col min="14341" max="14341" width="16.7109375" customWidth="1"/>
    <col min="14342" max="14342" width="11.42578125" customWidth="1"/>
    <col min="14587" max="14596" width="9.140625" customWidth="1"/>
    <col min="14597" max="14597" width="16.7109375" customWidth="1"/>
    <col min="14598" max="14598" width="11.42578125" customWidth="1"/>
    <col min="14843" max="14852" width="9.140625" customWidth="1"/>
    <col min="14853" max="14853" width="16.7109375" customWidth="1"/>
    <col min="14854" max="14854" width="11.42578125" customWidth="1"/>
    <col min="15099" max="15108" width="9.140625" customWidth="1"/>
    <col min="15109" max="15109" width="16.7109375" customWidth="1"/>
    <col min="15110" max="15110" width="11.42578125" customWidth="1"/>
    <col min="15355" max="15364" width="9.140625" customWidth="1"/>
    <col min="15365" max="15365" width="16.7109375" customWidth="1"/>
    <col min="15366" max="15366" width="11.42578125" customWidth="1"/>
    <col min="15611" max="15620" width="9.140625" customWidth="1"/>
    <col min="15621" max="15621" width="16.7109375" customWidth="1"/>
    <col min="15622" max="15622" width="11.42578125" customWidth="1"/>
    <col min="15867" max="15876" width="9.140625" customWidth="1"/>
    <col min="15877" max="15877" width="16.7109375" customWidth="1"/>
    <col min="15878" max="15878" width="11.42578125" customWidth="1"/>
    <col min="16123" max="16132" width="9.140625" customWidth="1"/>
    <col min="16133" max="16133" width="16.7109375" customWidth="1"/>
    <col min="16134" max="16134" width="11.42578125" customWidth="1"/>
  </cols>
  <sheetData>
    <row r="1" spans="1:12" ht="14.25" x14ac:dyDescent="0.2">
      <c r="J1" s="18" t="s">
        <v>16</v>
      </c>
      <c r="K1" s="19">
        <f>CORREL(D53:D92,B53:B92)^2</f>
        <v>0.99690889659508208</v>
      </c>
    </row>
    <row r="2" spans="1:12" x14ac:dyDescent="0.2">
      <c r="G2" s="16" t="s">
        <v>11</v>
      </c>
      <c r="H2" s="27">
        <v>2000</v>
      </c>
      <c r="J2" s="18" t="s">
        <v>17</v>
      </c>
      <c r="K2" s="19">
        <f>SLOPE(D53:D92,B53:B92)</f>
        <v>0.20067811784251927</v>
      </c>
    </row>
    <row r="3" spans="1:12" ht="13.5" thickBot="1" x14ac:dyDescent="0.25">
      <c r="G3" s="16" t="s">
        <v>12</v>
      </c>
      <c r="H3" s="27">
        <v>15000</v>
      </c>
      <c r="J3" s="18" t="s">
        <v>19</v>
      </c>
      <c r="K3" s="19">
        <f>INTERCEPT(D53:D92,B53:B92)</f>
        <v>0.60306317199523596</v>
      </c>
    </row>
    <row r="4" spans="1:12" ht="13.5" thickBot="1" x14ac:dyDescent="0.25">
      <c r="G4" s="17" t="s">
        <v>35</v>
      </c>
      <c r="H4">
        <f>AVERAGE(H2:H3)</f>
        <v>8500</v>
      </c>
      <c r="J4" s="20" t="s">
        <v>18</v>
      </c>
      <c r="K4" s="21">
        <f>10^K2</f>
        <v>1.5873698158119249</v>
      </c>
      <c r="L4" s="1" t="s">
        <v>27</v>
      </c>
    </row>
    <row r="5" spans="1:12" ht="15.75" x14ac:dyDescent="0.3">
      <c r="F5" s="25"/>
      <c r="J5" s="22" t="s">
        <v>20</v>
      </c>
      <c r="K5" s="15">
        <f>10^K3</f>
        <v>4.0092503149793348</v>
      </c>
    </row>
    <row r="6" spans="1:12" x14ac:dyDescent="0.2">
      <c r="J6" s="30" t="s">
        <v>34</v>
      </c>
      <c r="K6" s="13">
        <f>(LOG(H4)-K3)/K2</f>
        <v>16.575577793336645</v>
      </c>
      <c r="L6" s="1" t="s">
        <v>36</v>
      </c>
    </row>
    <row r="8" spans="1:12" x14ac:dyDescent="0.2">
      <c r="A8" t="s">
        <v>4</v>
      </c>
      <c r="B8" t="s">
        <v>5</v>
      </c>
      <c r="C8" t="s">
        <v>6</v>
      </c>
      <c r="D8" t="s">
        <v>7</v>
      </c>
      <c r="E8" t="s">
        <v>8</v>
      </c>
    </row>
    <row r="9" spans="1:12" x14ac:dyDescent="0.2">
      <c r="A9" t="s">
        <v>9</v>
      </c>
      <c r="B9">
        <v>1</v>
      </c>
      <c r="C9" t="s">
        <v>10</v>
      </c>
      <c r="D9">
        <v>-6067.3837890625</v>
      </c>
      <c r="E9">
        <v>-216.7587890625</v>
      </c>
    </row>
    <row r="10" spans="1:12" x14ac:dyDescent="0.2">
      <c r="A10" t="s">
        <v>9</v>
      </c>
      <c r="B10" s="27">
        <v>2</v>
      </c>
      <c r="C10" s="27" t="s">
        <v>10</v>
      </c>
      <c r="D10" s="27">
        <v>-5633.8662109375</v>
      </c>
      <c r="E10" s="27">
        <v>216.7587890625</v>
      </c>
    </row>
    <row r="11" spans="1:12" x14ac:dyDescent="0.2">
      <c r="A11" t="s">
        <v>9</v>
      </c>
      <c r="B11" s="27">
        <v>3</v>
      </c>
      <c r="C11" s="27" t="s">
        <v>10</v>
      </c>
      <c r="D11" s="27">
        <v>-5293.2724609375</v>
      </c>
      <c r="E11" s="27">
        <v>557.3525390625</v>
      </c>
    </row>
    <row r="12" spans="1:12" x14ac:dyDescent="0.2">
      <c r="A12" t="s">
        <v>9</v>
      </c>
      <c r="B12" s="27">
        <v>4</v>
      </c>
      <c r="C12" s="27" t="s">
        <v>10</v>
      </c>
      <c r="D12" s="27">
        <v>-5055.638671875</v>
      </c>
      <c r="E12" s="27">
        <v>794.986328125</v>
      </c>
    </row>
    <row r="13" spans="1:12" x14ac:dyDescent="0.2">
      <c r="A13" t="s">
        <v>9</v>
      </c>
      <c r="B13" s="27">
        <v>5</v>
      </c>
      <c r="C13" s="27" t="s">
        <v>10</v>
      </c>
      <c r="D13" s="27">
        <v>-4937.69482421875</v>
      </c>
      <c r="E13" s="27">
        <v>912.93017578125</v>
      </c>
    </row>
    <row r="14" spans="1:12" x14ac:dyDescent="0.2">
      <c r="A14" t="s">
        <v>9</v>
      </c>
      <c r="B14" s="27">
        <v>6</v>
      </c>
      <c r="C14" s="27" t="s">
        <v>10</v>
      </c>
      <c r="D14" s="27">
        <v>-4842.16650390625</v>
      </c>
      <c r="E14" s="27">
        <v>1008.45849609375</v>
      </c>
    </row>
    <row r="15" spans="1:12" x14ac:dyDescent="0.2">
      <c r="A15" t="s">
        <v>9</v>
      </c>
      <c r="B15" s="27">
        <v>7</v>
      </c>
      <c r="C15" s="27" t="s">
        <v>10</v>
      </c>
      <c r="D15" s="27">
        <v>-4793.4677734375</v>
      </c>
      <c r="E15" s="27">
        <v>1057.1572265625</v>
      </c>
    </row>
    <row r="16" spans="1:12" x14ac:dyDescent="0.2">
      <c r="A16" t="s">
        <v>9</v>
      </c>
      <c r="B16" s="27">
        <v>8</v>
      </c>
      <c r="C16" s="27" t="s">
        <v>10</v>
      </c>
      <c r="D16" s="27">
        <v>-4742.55078125</v>
      </c>
      <c r="E16" s="27">
        <v>1108.07421875</v>
      </c>
    </row>
    <row r="17" spans="1:5" x14ac:dyDescent="0.2">
      <c r="A17" t="s">
        <v>9</v>
      </c>
      <c r="B17" s="27">
        <v>9</v>
      </c>
      <c r="C17" s="27" t="s">
        <v>10</v>
      </c>
      <c r="D17" s="27">
        <v>-4684.173828125</v>
      </c>
      <c r="E17" s="27">
        <v>1166.451171875</v>
      </c>
    </row>
    <row r="18" spans="1:5" x14ac:dyDescent="0.2">
      <c r="A18" t="s">
        <v>9</v>
      </c>
      <c r="B18" s="27">
        <v>10</v>
      </c>
      <c r="C18" s="27" t="s">
        <v>10</v>
      </c>
      <c r="D18" s="27">
        <v>-4617.8955078125</v>
      </c>
      <c r="E18" s="27">
        <v>1232.7294921875</v>
      </c>
    </row>
    <row r="19" spans="1:5" x14ac:dyDescent="0.2">
      <c r="A19" t="s">
        <v>9</v>
      </c>
      <c r="B19" s="27">
        <v>11</v>
      </c>
      <c r="C19" s="27" t="s">
        <v>10</v>
      </c>
      <c r="D19" s="27">
        <v>-4491.70849609375</v>
      </c>
      <c r="E19" s="27">
        <v>1358.91650390625</v>
      </c>
    </row>
    <row r="20" spans="1:5" x14ac:dyDescent="0.2">
      <c r="A20" t="s">
        <v>9</v>
      </c>
      <c r="B20" s="27">
        <v>12</v>
      </c>
      <c r="C20" s="27" t="s">
        <v>10</v>
      </c>
      <c r="D20" s="27">
        <v>-4314.1015625</v>
      </c>
      <c r="E20" s="27">
        <v>1536.5234375</v>
      </c>
    </row>
    <row r="21" spans="1:5" x14ac:dyDescent="0.2">
      <c r="A21" t="s">
        <v>9</v>
      </c>
      <c r="B21" s="27">
        <v>13</v>
      </c>
      <c r="C21" s="27" t="s">
        <v>10</v>
      </c>
      <c r="D21" s="27">
        <v>-3934.51171875</v>
      </c>
      <c r="E21" s="27">
        <v>1916.11328125</v>
      </c>
    </row>
    <row r="22" spans="1:5" x14ac:dyDescent="0.2">
      <c r="A22" t="s">
        <v>9</v>
      </c>
      <c r="B22" s="27">
        <v>14</v>
      </c>
      <c r="C22" s="27" t="s">
        <v>10</v>
      </c>
      <c r="D22" s="27">
        <v>-3184.3046875</v>
      </c>
      <c r="E22" s="27">
        <v>2666.3203125</v>
      </c>
    </row>
    <row r="23" spans="1:5" x14ac:dyDescent="0.2">
      <c r="A23" t="s">
        <v>9</v>
      </c>
      <c r="B23" s="27">
        <v>15</v>
      </c>
      <c r="C23" s="27" t="s">
        <v>10</v>
      </c>
      <c r="D23" s="27">
        <v>-1890.9853515625</v>
      </c>
      <c r="E23" s="27">
        <v>3959.6396484375</v>
      </c>
    </row>
    <row r="24" spans="1:5" x14ac:dyDescent="0.2">
      <c r="A24" t="s">
        <v>9</v>
      </c>
      <c r="B24" s="27">
        <v>16</v>
      </c>
      <c r="C24" s="27" t="s">
        <v>10</v>
      </c>
      <c r="D24" s="27">
        <v>532.084716796875</v>
      </c>
      <c r="E24" s="27">
        <v>6382.7099609375</v>
      </c>
    </row>
    <row r="25" spans="1:5" x14ac:dyDescent="0.2">
      <c r="A25" t="s">
        <v>9</v>
      </c>
      <c r="B25" s="27">
        <v>17</v>
      </c>
      <c r="C25" s="27" t="s">
        <v>10</v>
      </c>
      <c r="D25" s="27">
        <v>4759.55908203125</v>
      </c>
      <c r="E25" s="27">
        <v>10610.18359375</v>
      </c>
    </row>
    <row r="26" spans="1:5" x14ac:dyDescent="0.2">
      <c r="A26" t="s">
        <v>9</v>
      </c>
      <c r="B26" s="27">
        <v>18</v>
      </c>
      <c r="C26" s="27" t="s">
        <v>10</v>
      </c>
      <c r="D26" s="27">
        <v>11320.5322265625</v>
      </c>
      <c r="E26" s="27">
        <v>17171.15625</v>
      </c>
    </row>
    <row r="27" spans="1:5" x14ac:dyDescent="0.2">
      <c r="A27" t="s">
        <v>9</v>
      </c>
      <c r="B27" s="27">
        <v>19</v>
      </c>
      <c r="C27" s="27" t="s">
        <v>10</v>
      </c>
      <c r="D27" s="27">
        <v>19191.82421875</v>
      </c>
      <c r="E27" s="27">
        <v>25042.44921875</v>
      </c>
    </row>
    <row r="28" spans="1:5" x14ac:dyDescent="0.2">
      <c r="A28" t="s">
        <v>9</v>
      </c>
      <c r="B28" s="27">
        <v>20</v>
      </c>
      <c r="C28" s="27" t="s">
        <v>10</v>
      </c>
      <c r="D28" s="27">
        <v>26418.052734375</v>
      </c>
      <c r="E28" s="27">
        <v>32268.677734375</v>
      </c>
    </row>
    <row r="29" spans="1:5" x14ac:dyDescent="0.2">
      <c r="A29" t="s">
        <v>9</v>
      </c>
      <c r="B29" s="27">
        <v>21</v>
      </c>
      <c r="C29" s="27" t="s">
        <v>10</v>
      </c>
      <c r="D29" s="27">
        <v>32968.3125</v>
      </c>
      <c r="E29" s="27">
        <v>38818.9375</v>
      </c>
    </row>
    <row r="30" spans="1:5" x14ac:dyDescent="0.2">
      <c r="A30" t="s">
        <v>9</v>
      </c>
      <c r="B30" s="27">
        <v>22</v>
      </c>
      <c r="C30" s="27" t="s">
        <v>10</v>
      </c>
      <c r="D30" s="27">
        <v>39239.1953125</v>
      </c>
      <c r="E30" s="27">
        <v>45089.8203125</v>
      </c>
    </row>
    <row r="31" spans="1:5" x14ac:dyDescent="0.2">
      <c r="A31" t="s">
        <v>9</v>
      </c>
      <c r="B31" s="27">
        <v>23</v>
      </c>
      <c r="C31" s="27" t="s">
        <v>10</v>
      </c>
      <c r="D31" s="27">
        <v>45274.6875</v>
      </c>
      <c r="E31" s="27">
        <v>51125.3125</v>
      </c>
    </row>
    <row r="32" spans="1:5" x14ac:dyDescent="0.2">
      <c r="A32" t="s">
        <v>9</v>
      </c>
      <c r="B32" s="27">
        <v>24</v>
      </c>
      <c r="C32" s="27" t="s">
        <v>10</v>
      </c>
      <c r="D32" s="27">
        <v>50789.28515625</v>
      </c>
      <c r="E32" s="27">
        <v>56639.91015625</v>
      </c>
    </row>
    <row r="33" spans="1:5" x14ac:dyDescent="0.2">
      <c r="A33" t="s">
        <v>9</v>
      </c>
      <c r="B33" s="27">
        <v>25</v>
      </c>
      <c r="C33" s="27" t="s">
        <v>10</v>
      </c>
      <c r="D33" s="27">
        <v>55797.3359375</v>
      </c>
      <c r="E33" s="27">
        <v>61647.9609375</v>
      </c>
    </row>
    <row r="34" spans="1:5" x14ac:dyDescent="0.2">
      <c r="A34" t="s">
        <v>9</v>
      </c>
      <c r="B34" s="27">
        <v>26</v>
      </c>
      <c r="C34" s="27" t="s">
        <v>10</v>
      </c>
      <c r="D34" s="27">
        <v>60068.6328125</v>
      </c>
      <c r="E34" s="27">
        <v>65919.2578125</v>
      </c>
    </row>
    <row r="35" spans="1:5" x14ac:dyDescent="0.2">
      <c r="A35" t="s">
        <v>9</v>
      </c>
      <c r="B35" s="27">
        <v>27</v>
      </c>
      <c r="C35" s="27" t="s">
        <v>10</v>
      </c>
      <c r="D35" s="27">
        <v>64079.59375</v>
      </c>
      <c r="E35" s="27">
        <v>69930.21875</v>
      </c>
    </row>
    <row r="36" spans="1:5" x14ac:dyDescent="0.2">
      <c r="A36" t="s">
        <v>9</v>
      </c>
      <c r="B36" s="27">
        <v>28</v>
      </c>
      <c r="C36" s="27" t="s">
        <v>10</v>
      </c>
      <c r="D36" s="27">
        <v>67483.40625</v>
      </c>
      <c r="E36" s="27">
        <v>73334.03125</v>
      </c>
    </row>
    <row r="37" spans="1:5" x14ac:dyDescent="0.2">
      <c r="A37" t="s">
        <v>9</v>
      </c>
      <c r="B37" s="27">
        <v>29</v>
      </c>
      <c r="C37" s="27" t="s">
        <v>10</v>
      </c>
      <c r="D37" s="27">
        <v>70379.84375</v>
      </c>
      <c r="E37" s="27">
        <v>76230.46875</v>
      </c>
    </row>
    <row r="38" spans="1:5" x14ac:dyDescent="0.2">
      <c r="A38" t="s">
        <v>9</v>
      </c>
      <c r="B38" s="27">
        <v>30</v>
      </c>
      <c r="C38" s="27" t="s">
        <v>10</v>
      </c>
      <c r="D38" s="27">
        <v>73105.7890625</v>
      </c>
      <c r="E38" s="27">
        <v>78956.4140625</v>
      </c>
    </row>
    <row r="39" spans="1:5" x14ac:dyDescent="0.2">
      <c r="A39" t="s">
        <v>9</v>
      </c>
      <c r="B39" s="27">
        <v>31</v>
      </c>
      <c r="C39" s="27" t="s">
        <v>10</v>
      </c>
      <c r="D39" s="27">
        <v>75368.921875</v>
      </c>
      <c r="E39" s="27">
        <v>81219.546875</v>
      </c>
    </row>
    <row r="40" spans="1:5" x14ac:dyDescent="0.2">
      <c r="A40" t="s">
        <v>9</v>
      </c>
      <c r="B40" s="27">
        <v>32</v>
      </c>
      <c r="C40" s="27" t="s">
        <v>10</v>
      </c>
      <c r="D40" s="27">
        <v>77393.3828125</v>
      </c>
      <c r="E40" s="27">
        <v>83244.0078125</v>
      </c>
    </row>
    <row r="41" spans="1:5" x14ac:dyDescent="0.2">
      <c r="A41" t="s">
        <v>9</v>
      </c>
      <c r="B41" s="27">
        <v>33</v>
      </c>
      <c r="C41" s="27" t="s">
        <v>10</v>
      </c>
      <c r="D41" s="27">
        <v>79489.7734375</v>
      </c>
      <c r="E41" s="27">
        <v>85340.3984375</v>
      </c>
    </row>
    <row r="42" spans="1:5" x14ac:dyDescent="0.2">
      <c r="A42" t="s">
        <v>9</v>
      </c>
      <c r="B42" s="27">
        <v>34</v>
      </c>
      <c r="C42" s="27" t="s">
        <v>10</v>
      </c>
      <c r="D42" s="27">
        <v>81166.328125</v>
      </c>
      <c r="E42" s="27">
        <v>87016.953125</v>
      </c>
    </row>
    <row r="43" spans="1:5" x14ac:dyDescent="0.2">
      <c r="A43" t="s">
        <v>9</v>
      </c>
      <c r="B43" s="27">
        <v>35</v>
      </c>
      <c r="C43" s="27" t="s">
        <v>10</v>
      </c>
      <c r="D43" s="27">
        <v>82500.203125</v>
      </c>
      <c r="E43" s="27">
        <v>88350.828125</v>
      </c>
    </row>
    <row r="44" spans="1:5" x14ac:dyDescent="0.2">
      <c r="A44" t="s">
        <v>9</v>
      </c>
      <c r="B44" s="27">
        <v>36</v>
      </c>
      <c r="C44" s="27" t="s">
        <v>10</v>
      </c>
      <c r="D44" s="27">
        <v>83937.3046875</v>
      </c>
      <c r="E44" s="27">
        <v>89787.9296875</v>
      </c>
    </row>
    <row r="45" spans="1:5" x14ac:dyDescent="0.2">
      <c r="A45" t="s">
        <v>9</v>
      </c>
      <c r="B45" s="27">
        <v>37</v>
      </c>
      <c r="C45" s="27" t="s">
        <v>10</v>
      </c>
      <c r="D45" s="27">
        <v>85318.21875</v>
      </c>
      <c r="E45" s="27">
        <v>91168.84375</v>
      </c>
    </row>
    <row r="46" spans="1:5" x14ac:dyDescent="0.2">
      <c r="A46" t="s">
        <v>9</v>
      </c>
      <c r="B46" s="27">
        <v>38</v>
      </c>
      <c r="C46" s="27" t="s">
        <v>10</v>
      </c>
      <c r="D46" s="27">
        <v>86654.875</v>
      </c>
      <c r="E46" s="27">
        <v>92505.5</v>
      </c>
    </row>
    <row r="47" spans="1:5" x14ac:dyDescent="0.2">
      <c r="A47" t="s">
        <v>9</v>
      </c>
      <c r="B47" s="27">
        <v>39</v>
      </c>
      <c r="C47" s="27" t="s">
        <v>10</v>
      </c>
      <c r="D47" s="27">
        <v>87572.3828125</v>
      </c>
      <c r="E47" s="27">
        <v>93423.0078125</v>
      </c>
    </row>
    <row r="48" spans="1:5" x14ac:dyDescent="0.2">
      <c r="A48" t="s">
        <v>9</v>
      </c>
      <c r="B48" s="27">
        <v>40</v>
      </c>
      <c r="C48" s="27" t="s">
        <v>10</v>
      </c>
      <c r="D48" s="27">
        <v>88563.265625</v>
      </c>
      <c r="E48" s="27">
        <v>94413.890625</v>
      </c>
    </row>
    <row r="52" spans="1:4" x14ac:dyDescent="0.2">
      <c r="A52" t="s">
        <v>13</v>
      </c>
      <c r="B52" t="s">
        <v>14</v>
      </c>
      <c r="C52" s="17" t="s">
        <v>21</v>
      </c>
      <c r="D52" t="s">
        <v>15</v>
      </c>
    </row>
    <row r="53" spans="1:4" x14ac:dyDescent="0.2">
      <c r="A53">
        <v>1</v>
      </c>
      <c r="B53" t="str">
        <f t="shared" ref="B53:B92" si="0">IF(AND(E9&gt;H$2,E9&lt;H$3),B9,"")</f>
        <v/>
      </c>
      <c r="C53" t="str">
        <f t="shared" ref="C53:C92" si="1">IF(AND(E9&gt;H$2,E9&lt;H$3),E9,"")</f>
        <v/>
      </c>
      <c r="D53" t="str">
        <f t="shared" ref="D53:D92" si="2">IF(AND(E9&gt;H$2,E9&lt;H$3),LOG(E9),"")</f>
        <v/>
      </c>
    </row>
    <row r="54" spans="1:4" x14ac:dyDescent="0.2">
      <c r="A54">
        <v>2</v>
      </c>
      <c r="B54" t="str">
        <f t="shared" si="0"/>
        <v/>
      </c>
      <c r="C54" t="str">
        <f t="shared" si="1"/>
        <v/>
      </c>
      <c r="D54" t="str">
        <f t="shared" si="2"/>
        <v/>
      </c>
    </row>
    <row r="55" spans="1:4" x14ac:dyDescent="0.2">
      <c r="A55">
        <v>3</v>
      </c>
      <c r="B55" t="str">
        <f t="shared" si="0"/>
        <v/>
      </c>
      <c r="C55" t="str">
        <f t="shared" si="1"/>
        <v/>
      </c>
      <c r="D55" t="str">
        <f t="shared" si="2"/>
        <v/>
      </c>
    </row>
    <row r="56" spans="1:4" x14ac:dyDescent="0.2">
      <c r="A56">
        <v>4</v>
      </c>
      <c r="B56" t="str">
        <f t="shared" si="0"/>
        <v/>
      </c>
      <c r="C56" t="str">
        <f t="shared" si="1"/>
        <v/>
      </c>
      <c r="D56" t="str">
        <f t="shared" si="2"/>
        <v/>
      </c>
    </row>
    <row r="57" spans="1:4" x14ac:dyDescent="0.2">
      <c r="A57">
        <v>5</v>
      </c>
      <c r="B57" t="str">
        <f t="shared" si="0"/>
        <v/>
      </c>
      <c r="C57" t="str">
        <f t="shared" si="1"/>
        <v/>
      </c>
      <c r="D57" t="str">
        <f t="shared" si="2"/>
        <v/>
      </c>
    </row>
    <row r="58" spans="1:4" x14ac:dyDescent="0.2">
      <c r="A58">
        <v>6</v>
      </c>
      <c r="B58" t="str">
        <f t="shared" si="0"/>
        <v/>
      </c>
      <c r="C58" t="str">
        <f t="shared" si="1"/>
        <v/>
      </c>
      <c r="D58" t="str">
        <f t="shared" si="2"/>
        <v/>
      </c>
    </row>
    <row r="59" spans="1:4" x14ac:dyDescent="0.2">
      <c r="A59">
        <v>7</v>
      </c>
      <c r="B59" t="str">
        <f t="shared" si="0"/>
        <v/>
      </c>
      <c r="C59" t="str">
        <f t="shared" si="1"/>
        <v/>
      </c>
      <c r="D59" t="str">
        <f t="shared" si="2"/>
        <v/>
      </c>
    </row>
    <row r="60" spans="1:4" x14ac:dyDescent="0.2">
      <c r="A60">
        <v>8</v>
      </c>
      <c r="B60" t="str">
        <f t="shared" si="0"/>
        <v/>
      </c>
      <c r="C60" t="str">
        <f t="shared" si="1"/>
        <v/>
      </c>
      <c r="D60" t="str">
        <f t="shared" si="2"/>
        <v/>
      </c>
    </row>
    <row r="61" spans="1:4" x14ac:dyDescent="0.2">
      <c r="A61">
        <v>9</v>
      </c>
      <c r="B61" t="str">
        <f t="shared" si="0"/>
        <v/>
      </c>
      <c r="C61" t="str">
        <f t="shared" si="1"/>
        <v/>
      </c>
      <c r="D61" t="str">
        <f t="shared" si="2"/>
        <v/>
      </c>
    </row>
    <row r="62" spans="1:4" x14ac:dyDescent="0.2">
      <c r="A62">
        <v>10</v>
      </c>
      <c r="B62" t="str">
        <f t="shared" si="0"/>
        <v/>
      </c>
      <c r="C62" t="str">
        <f t="shared" si="1"/>
        <v/>
      </c>
      <c r="D62" t="str">
        <f t="shared" si="2"/>
        <v/>
      </c>
    </row>
    <row r="63" spans="1:4" x14ac:dyDescent="0.2">
      <c r="A63">
        <v>11</v>
      </c>
      <c r="B63" t="str">
        <f t="shared" si="0"/>
        <v/>
      </c>
      <c r="C63" t="str">
        <f t="shared" si="1"/>
        <v/>
      </c>
      <c r="D63" t="str">
        <f t="shared" si="2"/>
        <v/>
      </c>
    </row>
    <row r="64" spans="1:4" x14ac:dyDescent="0.2">
      <c r="A64">
        <v>12</v>
      </c>
      <c r="B64" t="str">
        <f t="shared" si="0"/>
        <v/>
      </c>
      <c r="C64" t="str">
        <f t="shared" si="1"/>
        <v/>
      </c>
      <c r="D64" t="str">
        <f t="shared" si="2"/>
        <v/>
      </c>
    </row>
    <row r="65" spans="1:4" x14ac:dyDescent="0.2">
      <c r="A65">
        <v>13</v>
      </c>
      <c r="B65" t="str">
        <f t="shared" si="0"/>
        <v/>
      </c>
      <c r="C65" t="str">
        <f t="shared" si="1"/>
        <v/>
      </c>
      <c r="D65" t="str">
        <f t="shared" si="2"/>
        <v/>
      </c>
    </row>
    <row r="66" spans="1:4" x14ac:dyDescent="0.2">
      <c r="A66">
        <v>14</v>
      </c>
      <c r="B66">
        <f t="shared" si="0"/>
        <v>14</v>
      </c>
      <c r="C66">
        <f t="shared" si="1"/>
        <v>2666.3203125</v>
      </c>
      <c r="D66">
        <f t="shared" si="2"/>
        <v>3.425912321220026</v>
      </c>
    </row>
    <row r="67" spans="1:4" x14ac:dyDescent="0.2">
      <c r="A67">
        <v>15</v>
      </c>
      <c r="B67">
        <f t="shared" si="0"/>
        <v>15</v>
      </c>
      <c r="C67">
        <f t="shared" si="1"/>
        <v>3959.6396484375</v>
      </c>
      <c r="D67">
        <f t="shared" si="2"/>
        <v>3.5976556642547814</v>
      </c>
    </row>
    <row r="68" spans="1:4" x14ac:dyDescent="0.2">
      <c r="A68">
        <v>16</v>
      </c>
      <c r="B68">
        <f t="shared" si="0"/>
        <v>16</v>
      </c>
      <c r="C68">
        <f t="shared" si="1"/>
        <v>6382.7099609375</v>
      </c>
      <c r="D68">
        <f t="shared" si="2"/>
        <v>3.8050051099434685</v>
      </c>
    </row>
    <row r="69" spans="1:4" x14ac:dyDescent="0.2">
      <c r="A69">
        <v>17</v>
      </c>
      <c r="B69">
        <f t="shared" si="0"/>
        <v>17</v>
      </c>
      <c r="C69">
        <f t="shared" si="1"/>
        <v>10610.18359375</v>
      </c>
      <c r="D69">
        <f t="shared" si="2"/>
        <v>4.0257228987988611</v>
      </c>
    </row>
    <row r="70" spans="1:4" x14ac:dyDescent="0.2">
      <c r="A70">
        <v>18</v>
      </c>
      <c r="B70" t="str">
        <f t="shared" si="0"/>
        <v/>
      </c>
      <c r="C70" t="str">
        <f t="shared" si="1"/>
        <v/>
      </c>
      <c r="D70" t="str">
        <f t="shared" si="2"/>
        <v/>
      </c>
    </row>
    <row r="71" spans="1:4" x14ac:dyDescent="0.2">
      <c r="A71">
        <v>19</v>
      </c>
      <c r="B71" t="str">
        <f t="shared" si="0"/>
        <v/>
      </c>
      <c r="C71" t="str">
        <f t="shared" si="1"/>
        <v/>
      </c>
      <c r="D71" t="str">
        <f t="shared" si="2"/>
        <v/>
      </c>
    </row>
    <row r="72" spans="1:4" x14ac:dyDescent="0.2">
      <c r="A72">
        <v>20</v>
      </c>
      <c r="B72" t="str">
        <f t="shared" si="0"/>
        <v/>
      </c>
      <c r="C72" t="str">
        <f t="shared" si="1"/>
        <v/>
      </c>
      <c r="D72" t="str">
        <f t="shared" si="2"/>
        <v/>
      </c>
    </row>
    <row r="73" spans="1:4" x14ac:dyDescent="0.2">
      <c r="A73">
        <v>21</v>
      </c>
      <c r="B73" t="str">
        <f t="shared" si="0"/>
        <v/>
      </c>
      <c r="C73" t="str">
        <f t="shared" si="1"/>
        <v/>
      </c>
      <c r="D73" t="str">
        <f t="shared" si="2"/>
        <v/>
      </c>
    </row>
    <row r="74" spans="1:4" x14ac:dyDescent="0.2">
      <c r="A74">
        <v>22</v>
      </c>
      <c r="B74" t="str">
        <f t="shared" si="0"/>
        <v/>
      </c>
      <c r="C74" t="str">
        <f t="shared" si="1"/>
        <v/>
      </c>
      <c r="D74" t="str">
        <f t="shared" si="2"/>
        <v/>
      </c>
    </row>
    <row r="75" spans="1:4" x14ac:dyDescent="0.2">
      <c r="A75">
        <v>23</v>
      </c>
      <c r="B75" t="str">
        <f t="shared" si="0"/>
        <v/>
      </c>
      <c r="C75" t="str">
        <f t="shared" si="1"/>
        <v/>
      </c>
      <c r="D75" t="str">
        <f t="shared" si="2"/>
        <v/>
      </c>
    </row>
    <row r="76" spans="1:4" x14ac:dyDescent="0.2">
      <c r="A76">
        <v>24</v>
      </c>
      <c r="B76" t="str">
        <f t="shared" si="0"/>
        <v/>
      </c>
      <c r="C76" t="str">
        <f t="shared" si="1"/>
        <v/>
      </c>
      <c r="D76" t="str">
        <f t="shared" si="2"/>
        <v/>
      </c>
    </row>
    <row r="77" spans="1:4" x14ac:dyDescent="0.2">
      <c r="A77">
        <v>25</v>
      </c>
      <c r="B77" t="str">
        <f t="shared" si="0"/>
        <v/>
      </c>
      <c r="C77" t="str">
        <f t="shared" si="1"/>
        <v/>
      </c>
      <c r="D77" t="str">
        <f t="shared" si="2"/>
        <v/>
      </c>
    </row>
    <row r="78" spans="1:4" x14ac:dyDescent="0.2">
      <c r="A78">
        <v>26</v>
      </c>
      <c r="B78" t="str">
        <f t="shared" si="0"/>
        <v/>
      </c>
      <c r="C78" t="str">
        <f t="shared" si="1"/>
        <v/>
      </c>
      <c r="D78" t="str">
        <f t="shared" si="2"/>
        <v/>
      </c>
    </row>
    <row r="79" spans="1:4" x14ac:dyDescent="0.2">
      <c r="A79">
        <v>27</v>
      </c>
      <c r="B79" t="str">
        <f t="shared" si="0"/>
        <v/>
      </c>
      <c r="C79" t="str">
        <f t="shared" si="1"/>
        <v/>
      </c>
      <c r="D79" t="str">
        <f t="shared" si="2"/>
        <v/>
      </c>
    </row>
    <row r="80" spans="1:4" x14ac:dyDescent="0.2">
      <c r="A80">
        <v>28</v>
      </c>
      <c r="B80" t="str">
        <f t="shared" si="0"/>
        <v/>
      </c>
      <c r="C80" t="str">
        <f t="shared" si="1"/>
        <v/>
      </c>
      <c r="D80" t="str">
        <f t="shared" si="2"/>
        <v/>
      </c>
    </row>
    <row r="81" spans="1:4" x14ac:dyDescent="0.2">
      <c r="A81">
        <v>29</v>
      </c>
      <c r="B81" t="str">
        <f t="shared" si="0"/>
        <v/>
      </c>
      <c r="C81" t="str">
        <f t="shared" si="1"/>
        <v/>
      </c>
      <c r="D81" t="str">
        <f t="shared" si="2"/>
        <v/>
      </c>
    </row>
    <row r="82" spans="1:4" x14ac:dyDescent="0.2">
      <c r="A82">
        <v>30</v>
      </c>
      <c r="B82" t="str">
        <f t="shared" si="0"/>
        <v/>
      </c>
      <c r="C82" t="str">
        <f t="shared" si="1"/>
        <v/>
      </c>
      <c r="D82" t="str">
        <f t="shared" si="2"/>
        <v/>
      </c>
    </row>
    <row r="83" spans="1:4" x14ac:dyDescent="0.2">
      <c r="A83">
        <v>31</v>
      </c>
      <c r="B83" t="str">
        <f t="shared" si="0"/>
        <v/>
      </c>
      <c r="C83" t="str">
        <f t="shared" si="1"/>
        <v/>
      </c>
      <c r="D83" t="str">
        <f t="shared" si="2"/>
        <v/>
      </c>
    </row>
    <row r="84" spans="1:4" x14ac:dyDescent="0.2">
      <c r="A84">
        <v>32</v>
      </c>
      <c r="B84" t="str">
        <f t="shared" si="0"/>
        <v/>
      </c>
      <c r="C84" t="str">
        <f t="shared" si="1"/>
        <v/>
      </c>
      <c r="D84" t="str">
        <f t="shared" si="2"/>
        <v/>
      </c>
    </row>
    <row r="85" spans="1:4" x14ac:dyDescent="0.2">
      <c r="A85">
        <v>33</v>
      </c>
      <c r="B85" t="str">
        <f t="shared" si="0"/>
        <v/>
      </c>
      <c r="C85" t="str">
        <f t="shared" si="1"/>
        <v/>
      </c>
      <c r="D85" t="str">
        <f t="shared" si="2"/>
        <v/>
      </c>
    </row>
    <row r="86" spans="1:4" x14ac:dyDescent="0.2">
      <c r="A86">
        <v>34</v>
      </c>
      <c r="B86" t="str">
        <f t="shared" si="0"/>
        <v/>
      </c>
      <c r="C86" t="str">
        <f t="shared" si="1"/>
        <v/>
      </c>
      <c r="D86" t="str">
        <f t="shared" si="2"/>
        <v/>
      </c>
    </row>
    <row r="87" spans="1:4" x14ac:dyDescent="0.2">
      <c r="A87">
        <v>35</v>
      </c>
      <c r="B87" t="str">
        <f t="shared" si="0"/>
        <v/>
      </c>
      <c r="C87" t="str">
        <f t="shared" si="1"/>
        <v/>
      </c>
      <c r="D87" t="str">
        <f t="shared" si="2"/>
        <v/>
      </c>
    </row>
    <row r="88" spans="1:4" x14ac:dyDescent="0.2">
      <c r="A88">
        <v>36</v>
      </c>
      <c r="B88" t="str">
        <f t="shared" si="0"/>
        <v/>
      </c>
      <c r="C88" t="str">
        <f t="shared" si="1"/>
        <v/>
      </c>
      <c r="D88" t="str">
        <f t="shared" si="2"/>
        <v/>
      </c>
    </row>
    <row r="89" spans="1:4" x14ac:dyDescent="0.2">
      <c r="A89">
        <v>37</v>
      </c>
      <c r="B89" t="str">
        <f t="shared" si="0"/>
        <v/>
      </c>
      <c r="C89" t="str">
        <f t="shared" si="1"/>
        <v/>
      </c>
      <c r="D89" t="str">
        <f t="shared" si="2"/>
        <v/>
      </c>
    </row>
    <row r="90" spans="1:4" x14ac:dyDescent="0.2">
      <c r="A90">
        <v>38</v>
      </c>
      <c r="B90" t="str">
        <f t="shared" si="0"/>
        <v/>
      </c>
      <c r="C90" t="str">
        <f t="shared" si="1"/>
        <v/>
      </c>
      <c r="D90" t="str">
        <f t="shared" si="2"/>
        <v/>
      </c>
    </row>
    <row r="91" spans="1:4" x14ac:dyDescent="0.2">
      <c r="A91">
        <v>39</v>
      </c>
      <c r="B91" t="str">
        <f t="shared" si="0"/>
        <v/>
      </c>
      <c r="C91" t="str">
        <f t="shared" si="1"/>
        <v/>
      </c>
      <c r="D91" t="str">
        <f t="shared" si="2"/>
        <v/>
      </c>
    </row>
    <row r="92" spans="1:4" x14ac:dyDescent="0.2">
      <c r="A92">
        <v>40</v>
      </c>
      <c r="B92" t="str">
        <f t="shared" si="0"/>
        <v/>
      </c>
      <c r="C92" t="str">
        <f t="shared" si="1"/>
        <v/>
      </c>
      <c r="D92" t="str">
        <f t="shared" si="2"/>
        <v/>
      </c>
    </row>
  </sheetData>
  <pageMargins left="0.78740157499999996" right="0.78740157499999996" top="0.984251969" bottom="0.984251969"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selection activeCell="P25" sqref="P25"/>
    </sheetView>
  </sheetViews>
  <sheetFormatPr baseColWidth="10" defaultColWidth="9.140625" defaultRowHeight="12.75" x14ac:dyDescent="0.2"/>
  <cols>
    <col min="1" max="1" width="9.140625" customWidth="1"/>
    <col min="2" max="2" width="10.85546875" customWidth="1"/>
    <col min="3" max="5" width="9.140625" customWidth="1"/>
    <col min="6" max="6" width="11.42578125" customWidth="1"/>
    <col min="251" max="260" width="9.140625" customWidth="1"/>
    <col min="261" max="261" width="16.7109375" customWidth="1"/>
    <col min="262" max="262" width="11.42578125" customWidth="1"/>
    <col min="507" max="516" width="9.140625" customWidth="1"/>
    <col min="517" max="517" width="16.7109375" customWidth="1"/>
    <col min="518" max="518" width="11.42578125" customWidth="1"/>
    <col min="763" max="772" width="9.140625" customWidth="1"/>
    <col min="773" max="773" width="16.7109375" customWidth="1"/>
    <col min="774" max="774" width="11.42578125" customWidth="1"/>
    <col min="1019" max="1028" width="9.140625" customWidth="1"/>
    <col min="1029" max="1029" width="16.7109375" customWidth="1"/>
    <col min="1030" max="1030" width="11.42578125" customWidth="1"/>
    <col min="1275" max="1284" width="9.140625" customWidth="1"/>
    <col min="1285" max="1285" width="16.7109375" customWidth="1"/>
    <col min="1286" max="1286" width="11.42578125" customWidth="1"/>
    <col min="1531" max="1540" width="9.140625" customWidth="1"/>
    <col min="1541" max="1541" width="16.7109375" customWidth="1"/>
    <col min="1542" max="1542" width="11.42578125" customWidth="1"/>
    <col min="1787" max="1796" width="9.140625" customWidth="1"/>
    <col min="1797" max="1797" width="16.7109375" customWidth="1"/>
    <col min="1798" max="1798" width="11.42578125" customWidth="1"/>
    <col min="2043" max="2052" width="9.140625" customWidth="1"/>
    <col min="2053" max="2053" width="16.7109375" customWidth="1"/>
    <col min="2054" max="2054" width="11.42578125" customWidth="1"/>
    <col min="2299" max="2308" width="9.140625" customWidth="1"/>
    <col min="2309" max="2309" width="16.7109375" customWidth="1"/>
    <col min="2310" max="2310" width="11.42578125" customWidth="1"/>
    <col min="2555" max="2564" width="9.140625" customWidth="1"/>
    <col min="2565" max="2565" width="16.7109375" customWidth="1"/>
    <col min="2566" max="2566" width="11.42578125" customWidth="1"/>
    <col min="2811" max="2820" width="9.140625" customWidth="1"/>
    <col min="2821" max="2821" width="16.7109375" customWidth="1"/>
    <col min="2822" max="2822" width="11.42578125" customWidth="1"/>
    <col min="3067" max="3076" width="9.140625" customWidth="1"/>
    <col min="3077" max="3077" width="16.7109375" customWidth="1"/>
    <col min="3078" max="3078" width="11.42578125" customWidth="1"/>
    <col min="3323" max="3332" width="9.140625" customWidth="1"/>
    <col min="3333" max="3333" width="16.7109375" customWidth="1"/>
    <col min="3334" max="3334" width="11.42578125" customWidth="1"/>
    <col min="3579" max="3588" width="9.140625" customWidth="1"/>
    <col min="3589" max="3589" width="16.7109375" customWidth="1"/>
    <col min="3590" max="3590" width="11.42578125" customWidth="1"/>
    <col min="3835" max="3844" width="9.140625" customWidth="1"/>
    <col min="3845" max="3845" width="16.7109375" customWidth="1"/>
    <col min="3846" max="3846" width="11.42578125" customWidth="1"/>
    <col min="4091" max="4100" width="9.140625" customWidth="1"/>
    <col min="4101" max="4101" width="16.7109375" customWidth="1"/>
    <col min="4102" max="4102" width="11.42578125" customWidth="1"/>
    <col min="4347" max="4356" width="9.140625" customWidth="1"/>
    <col min="4357" max="4357" width="16.7109375" customWidth="1"/>
    <col min="4358" max="4358" width="11.42578125" customWidth="1"/>
    <col min="4603" max="4612" width="9.140625" customWidth="1"/>
    <col min="4613" max="4613" width="16.7109375" customWidth="1"/>
    <col min="4614" max="4614" width="11.42578125" customWidth="1"/>
    <col min="4859" max="4868" width="9.140625" customWidth="1"/>
    <col min="4869" max="4869" width="16.7109375" customWidth="1"/>
    <col min="4870" max="4870" width="11.42578125" customWidth="1"/>
    <col min="5115" max="5124" width="9.140625" customWidth="1"/>
    <col min="5125" max="5125" width="16.7109375" customWidth="1"/>
    <col min="5126" max="5126" width="11.42578125" customWidth="1"/>
    <col min="5371" max="5380" width="9.140625" customWidth="1"/>
    <col min="5381" max="5381" width="16.7109375" customWidth="1"/>
    <col min="5382" max="5382" width="11.42578125" customWidth="1"/>
    <col min="5627" max="5636" width="9.140625" customWidth="1"/>
    <col min="5637" max="5637" width="16.7109375" customWidth="1"/>
    <col min="5638" max="5638" width="11.42578125" customWidth="1"/>
    <col min="5883" max="5892" width="9.140625" customWidth="1"/>
    <col min="5893" max="5893" width="16.7109375" customWidth="1"/>
    <col min="5894" max="5894" width="11.42578125" customWidth="1"/>
    <col min="6139" max="6148" width="9.140625" customWidth="1"/>
    <col min="6149" max="6149" width="16.7109375" customWidth="1"/>
    <col min="6150" max="6150" width="11.42578125" customWidth="1"/>
    <col min="6395" max="6404" width="9.140625" customWidth="1"/>
    <col min="6405" max="6405" width="16.7109375" customWidth="1"/>
    <col min="6406" max="6406" width="11.42578125" customWidth="1"/>
    <col min="6651" max="6660" width="9.140625" customWidth="1"/>
    <col min="6661" max="6661" width="16.7109375" customWidth="1"/>
    <col min="6662" max="6662" width="11.42578125" customWidth="1"/>
    <col min="6907" max="6916" width="9.140625" customWidth="1"/>
    <col min="6917" max="6917" width="16.7109375" customWidth="1"/>
    <col min="6918" max="6918" width="11.42578125" customWidth="1"/>
    <col min="7163" max="7172" width="9.140625" customWidth="1"/>
    <col min="7173" max="7173" width="16.7109375" customWidth="1"/>
    <col min="7174" max="7174" width="11.42578125" customWidth="1"/>
    <col min="7419" max="7428" width="9.140625" customWidth="1"/>
    <col min="7429" max="7429" width="16.7109375" customWidth="1"/>
    <col min="7430" max="7430" width="11.42578125" customWidth="1"/>
    <col min="7675" max="7684" width="9.140625" customWidth="1"/>
    <col min="7685" max="7685" width="16.7109375" customWidth="1"/>
    <col min="7686" max="7686" width="11.42578125" customWidth="1"/>
    <col min="7931" max="7940" width="9.140625" customWidth="1"/>
    <col min="7941" max="7941" width="16.7109375" customWidth="1"/>
    <col min="7942" max="7942" width="11.42578125" customWidth="1"/>
    <col min="8187" max="8196" width="9.140625" customWidth="1"/>
    <col min="8197" max="8197" width="16.7109375" customWidth="1"/>
    <col min="8198" max="8198" width="11.42578125" customWidth="1"/>
    <col min="8443" max="8452" width="9.140625" customWidth="1"/>
    <col min="8453" max="8453" width="16.7109375" customWidth="1"/>
    <col min="8454" max="8454" width="11.42578125" customWidth="1"/>
    <col min="8699" max="8708" width="9.140625" customWidth="1"/>
    <col min="8709" max="8709" width="16.7109375" customWidth="1"/>
    <col min="8710" max="8710" width="11.42578125" customWidth="1"/>
    <col min="8955" max="8964" width="9.140625" customWidth="1"/>
    <col min="8965" max="8965" width="16.7109375" customWidth="1"/>
    <col min="8966" max="8966" width="11.42578125" customWidth="1"/>
    <col min="9211" max="9220" width="9.140625" customWidth="1"/>
    <col min="9221" max="9221" width="16.7109375" customWidth="1"/>
    <col min="9222" max="9222" width="11.42578125" customWidth="1"/>
    <col min="9467" max="9476" width="9.140625" customWidth="1"/>
    <col min="9477" max="9477" width="16.7109375" customWidth="1"/>
    <col min="9478" max="9478" width="11.42578125" customWidth="1"/>
    <col min="9723" max="9732" width="9.140625" customWidth="1"/>
    <col min="9733" max="9733" width="16.7109375" customWidth="1"/>
    <col min="9734" max="9734" width="11.42578125" customWidth="1"/>
    <col min="9979" max="9988" width="9.140625" customWidth="1"/>
    <col min="9989" max="9989" width="16.7109375" customWidth="1"/>
    <col min="9990" max="9990" width="11.42578125" customWidth="1"/>
    <col min="10235" max="10244" width="9.140625" customWidth="1"/>
    <col min="10245" max="10245" width="16.7109375" customWidth="1"/>
    <col min="10246" max="10246" width="11.42578125" customWidth="1"/>
    <col min="10491" max="10500" width="9.140625" customWidth="1"/>
    <col min="10501" max="10501" width="16.7109375" customWidth="1"/>
    <col min="10502" max="10502" width="11.42578125" customWidth="1"/>
    <col min="10747" max="10756" width="9.140625" customWidth="1"/>
    <col min="10757" max="10757" width="16.7109375" customWidth="1"/>
    <col min="10758" max="10758" width="11.42578125" customWidth="1"/>
    <col min="11003" max="11012" width="9.140625" customWidth="1"/>
    <col min="11013" max="11013" width="16.7109375" customWidth="1"/>
    <col min="11014" max="11014" width="11.42578125" customWidth="1"/>
    <col min="11259" max="11268" width="9.140625" customWidth="1"/>
    <col min="11269" max="11269" width="16.7109375" customWidth="1"/>
    <col min="11270" max="11270" width="11.42578125" customWidth="1"/>
    <col min="11515" max="11524" width="9.140625" customWidth="1"/>
    <col min="11525" max="11525" width="16.7109375" customWidth="1"/>
    <col min="11526" max="11526" width="11.42578125" customWidth="1"/>
    <col min="11771" max="11780" width="9.140625" customWidth="1"/>
    <col min="11781" max="11781" width="16.7109375" customWidth="1"/>
    <col min="11782" max="11782" width="11.42578125" customWidth="1"/>
    <col min="12027" max="12036" width="9.140625" customWidth="1"/>
    <col min="12037" max="12037" width="16.7109375" customWidth="1"/>
    <col min="12038" max="12038" width="11.42578125" customWidth="1"/>
    <col min="12283" max="12292" width="9.140625" customWidth="1"/>
    <col min="12293" max="12293" width="16.7109375" customWidth="1"/>
    <col min="12294" max="12294" width="11.42578125" customWidth="1"/>
    <col min="12539" max="12548" width="9.140625" customWidth="1"/>
    <col min="12549" max="12549" width="16.7109375" customWidth="1"/>
    <col min="12550" max="12550" width="11.42578125" customWidth="1"/>
    <col min="12795" max="12804" width="9.140625" customWidth="1"/>
    <col min="12805" max="12805" width="16.7109375" customWidth="1"/>
    <col min="12806" max="12806" width="11.42578125" customWidth="1"/>
    <col min="13051" max="13060" width="9.140625" customWidth="1"/>
    <col min="13061" max="13061" width="16.7109375" customWidth="1"/>
    <col min="13062" max="13062" width="11.42578125" customWidth="1"/>
    <col min="13307" max="13316" width="9.140625" customWidth="1"/>
    <col min="13317" max="13317" width="16.7109375" customWidth="1"/>
    <col min="13318" max="13318" width="11.42578125" customWidth="1"/>
    <col min="13563" max="13572" width="9.140625" customWidth="1"/>
    <col min="13573" max="13573" width="16.7109375" customWidth="1"/>
    <col min="13574" max="13574" width="11.42578125" customWidth="1"/>
    <col min="13819" max="13828" width="9.140625" customWidth="1"/>
    <col min="13829" max="13829" width="16.7109375" customWidth="1"/>
    <col min="13830" max="13830" width="11.42578125" customWidth="1"/>
    <col min="14075" max="14084" width="9.140625" customWidth="1"/>
    <col min="14085" max="14085" width="16.7109375" customWidth="1"/>
    <col min="14086" max="14086" width="11.42578125" customWidth="1"/>
    <col min="14331" max="14340" width="9.140625" customWidth="1"/>
    <col min="14341" max="14341" width="16.7109375" customWidth="1"/>
    <col min="14342" max="14342" width="11.42578125" customWidth="1"/>
    <col min="14587" max="14596" width="9.140625" customWidth="1"/>
    <col min="14597" max="14597" width="16.7109375" customWidth="1"/>
    <col min="14598" max="14598" width="11.42578125" customWidth="1"/>
    <col min="14843" max="14852" width="9.140625" customWidth="1"/>
    <col min="14853" max="14853" width="16.7109375" customWidth="1"/>
    <col min="14854" max="14854" width="11.42578125" customWidth="1"/>
    <col min="15099" max="15108" width="9.140625" customWidth="1"/>
    <col min="15109" max="15109" width="16.7109375" customWidth="1"/>
    <col min="15110" max="15110" width="11.42578125" customWidth="1"/>
    <col min="15355" max="15364" width="9.140625" customWidth="1"/>
    <col min="15365" max="15365" width="16.7109375" customWidth="1"/>
    <col min="15366" max="15366" width="11.42578125" customWidth="1"/>
    <col min="15611" max="15620" width="9.140625" customWidth="1"/>
    <col min="15621" max="15621" width="16.7109375" customWidth="1"/>
    <col min="15622" max="15622" width="11.42578125" customWidth="1"/>
    <col min="15867" max="15876" width="9.140625" customWidth="1"/>
    <col min="15877" max="15877" width="16.7109375" customWidth="1"/>
    <col min="15878" max="15878" width="11.42578125" customWidth="1"/>
    <col min="16123" max="16132" width="9.140625" customWidth="1"/>
    <col min="16133" max="16133" width="16.7109375" customWidth="1"/>
    <col min="16134" max="16134" width="11.42578125" customWidth="1"/>
  </cols>
  <sheetData>
    <row r="1" spans="1:12" ht="14.25" x14ac:dyDescent="0.2">
      <c r="J1" s="18" t="s">
        <v>16</v>
      </c>
      <c r="K1" s="19">
        <f>CORREL(D53:D92,B53:B92)^2</f>
        <v>0.99912249585759905</v>
      </c>
    </row>
    <row r="2" spans="1:12" x14ac:dyDescent="0.2">
      <c r="G2" s="16" t="s">
        <v>11</v>
      </c>
      <c r="H2" s="27">
        <v>100</v>
      </c>
      <c r="J2" s="18" t="s">
        <v>17</v>
      </c>
      <c r="K2" s="19">
        <f>SLOPE(D53:D92,B53:B92)</f>
        <v>0.23968477019802617</v>
      </c>
    </row>
    <row r="3" spans="1:12" ht="13.5" thickBot="1" x14ac:dyDescent="0.25">
      <c r="G3" s="16" t="s">
        <v>12</v>
      </c>
      <c r="H3" s="27">
        <v>2000</v>
      </c>
      <c r="J3" s="18" t="s">
        <v>19</v>
      </c>
      <c r="K3" s="19">
        <f>INTERCEPT(D53:D92,B53:B92)</f>
        <v>-0.97940452053234717</v>
      </c>
    </row>
    <row r="4" spans="1:12" ht="13.5" thickBot="1" x14ac:dyDescent="0.25">
      <c r="G4" s="17" t="s">
        <v>33</v>
      </c>
      <c r="H4">
        <f>AVERAGE(H2:H3)</f>
        <v>1050</v>
      </c>
      <c r="J4" s="20" t="s">
        <v>18</v>
      </c>
      <c r="K4" s="21">
        <f>10^K2</f>
        <v>1.7365399150810932</v>
      </c>
      <c r="L4" s="1" t="s">
        <v>27</v>
      </c>
    </row>
    <row r="5" spans="1:12" ht="15.75" x14ac:dyDescent="0.3">
      <c r="F5" s="25"/>
      <c r="J5" s="22" t="s">
        <v>20</v>
      </c>
      <c r="K5" s="15">
        <f>10^K3</f>
        <v>0.10485652949017704</v>
      </c>
    </row>
    <row r="6" spans="1:12" x14ac:dyDescent="0.2">
      <c r="J6" s="30" t="s">
        <v>34</v>
      </c>
      <c r="K6" s="13">
        <f>(LOG(H4)-K3)/K2</f>
        <v>16.691063918233176</v>
      </c>
      <c r="L6" s="1" t="s">
        <v>36</v>
      </c>
    </row>
    <row r="8" spans="1:12" x14ac:dyDescent="0.2">
      <c r="A8" t="s">
        <v>4</v>
      </c>
      <c r="B8" t="s">
        <v>5</v>
      </c>
      <c r="C8" t="s">
        <v>6</v>
      </c>
      <c r="D8" t="s">
        <v>7</v>
      </c>
      <c r="E8" t="s">
        <v>8</v>
      </c>
    </row>
    <row r="9" spans="1:12" x14ac:dyDescent="0.2">
      <c r="A9" t="s">
        <v>9</v>
      </c>
      <c r="B9" s="27">
        <v>1</v>
      </c>
      <c r="C9" s="27" t="s">
        <v>10</v>
      </c>
      <c r="D9" s="27">
        <v>-9710.513671875</v>
      </c>
      <c r="E9" s="27">
        <v>-625.1015625</v>
      </c>
    </row>
    <row r="10" spans="1:12" x14ac:dyDescent="0.2">
      <c r="A10" t="s">
        <v>9</v>
      </c>
      <c r="B10" s="27">
        <v>2</v>
      </c>
      <c r="C10" s="27" t="s">
        <v>10</v>
      </c>
      <c r="D10" s="27">
        <v>-9418.65625</v>
      </c>
      <c r="E10" s="27">
        <v>-319.39239501953125</v>
      </c>
    </row>
    <row r="11" spans="1:12" x14ac:dyDescent="0.2">
      <c r="A11" t="s">
        <v>9</v>
      </c>
      <c r="B11" s="27">
        <v>3</v>
      </c>
      <c r="C11" s="27" t="s">
        <v>10</v>
      </c>
      <c r="D11" s="27">
        <v>-9138.6494140625</v>
      </c>
      <c r="E11" s="27">
        <v>-25.533761978149414</v>
      </c>
    </row>
    <row r="12" spans="1:12" x14ac:dyDescent="0.2">
      <c r="A12" t="s">
        <v>9</v>
      </c>
      <c r="B12" s="27">
        <v>4</v>
      </c>
      <c r="C12" s="27" t="s">
        <v>10</v>
      </c>
      <c r="D12" s="27">
        <v>-9115.484375</v>
      </c>
      <c r="E12" s="27">
        <v>11.483063697814941</v>
      </c>
    </row>
    <row r="13" spans="1:12" x14ac:dyDescent="0.2">
      <c r="A13" t="s">
        <v>9</v>
      </c>
      <c r="B13" s="27">
        <v>5</v>
      </c>
      <c r="C13" s="27" t="s">
        <v>10</v>
      </c>
      <c r="D13" s="27">
        <v>-9115.111328125</v>
      </c>
      <c r="E13" s="27">
        <v>25.707895278930664</v>
      </c>
    </row>
    <row r="14" spans="1:12" x14ac:dyDescent="0.2">
      <c r="A14" t="s">
        <v>9</v>
      </c>
      <c r="B14" s="27">
        <v>6</v>
      </c>
      <c r="C14" s="27" t="s">
        <v>10</v>
      </c>
      <c r="D14" s="27">
        <v>-9159.5751953125</v>
      </c>
      <c r="E14" s="27">
        <v>-4.9041852951049805</v>
      </c>
    </row>
    <row r="15" spans="1:12" x14ac:dyDescent="0.2">
      <c r="A15" t="s">
        <v>9</v>
      </c>
      <c r="B15" s="27">
        <v>7</v>
      </c>
      <c r="C15" s="27" t="s">
        <v>10</v>
      </c>
      <c r="D15" s="27">
        <v>-9154.1015625</v>
      </c>
      <c r="E15" s="27">
        <v>14.421233177185059</v>
      </c>
    </row>
    <row r="16" spans="1:12" x14ac:dyDescent="0.2">
      <c r="A16" t="s">
        <v>9</v>
      </c>
      <c r="B16" s="27">
        <v>8</v>
      </c>
      <c r="C16" s="27" t="s">
        <v>10</v>
      </c>
      <c r="D16" s="27">
        <v>-9203.548828125</v>
      </c>
      <c r="E16" s="27">
        <v>-21.174245834350586</v>
      </c>
    </row>
    <row r="17" spans="1:5" x14ac:dyDescent="0.2">
      <c r="A17" t="s">
        <v>9</v>
      </c>
      <c r="B17" s="27">
        <v>9</v>
      </c>
      <c r="C17" s="27" t="s">
        <v>10</v>
      </c>
      <c r="D17" s="27">
        <v>-9220.1630859375</v>
      </c>
      <c r="E17" s="27">
        <v>-23.936717987060547</v>
      </c>
    </row>
    <row r="18" spans="1:5" x14ac:dyDescent="0.2">
      <c r="A18" t="s">
        <v>9</v>
      </c>
      <c r="B18" s="27">
        <v>10</v>
      </c>
      <c r="C18" s="27" t="s">
        <v>10</v>
      </c>
      <c r="D18" s="27">
        <v>-9208.888671875</v>
      </c>
      <c r="E18" s="27">
        <v>1.1894810199737549</v>
      </c>
    </row>
    <row r="19" spans="1:5" x14ac:dyDescent="0.2">
      <c r="A19" t="s">
        <v>9</v>
      </c>
      <c r="B19" s="27">
        <v>11</v>
      </c>
      <c r="C19" s="27" t="s">
        <v>10</v>
      </c>
      <c r="D19" s="27">
        <v>-9193.95703125</v>
      </c>
      <c r="E19" s="27">
        <v>29.972908020019531</v>
      </c>
    </row>
    <row r="20" spans="1:5" x14ac:dyDescent="0.2">
      <c r="A20" t="s">
        <v>9</v>
      </c>
      <c r="B20" s="27">
        <v>12</v>
      </c>
      <c r="C20" s="27" t="s">
        <v>10</v>
      </c>
      <c r="D20" s="27">
        <v>-9157.7998046875</v>
      </c>
      <c r="E20" s="27">
        <v>79.981918334960937</v>
      </c>
    </row>
    <row r="21" spans="1:5" x14ac:dyDescent="0.2">
      <c r="A21" t="s">
        <v>9</v>
      </c>
      <c r="B21" s="27">
        <v>13</v>
      </c>
      <c r="C21" s="27" t="s">
        <v>10</v>
      </c>
      <c r="D21" s="27">
        <v>-9111.703125</v>
      </c>
      <c r="E21" s="27">
        <v>139.93038940429688</v>
      </c>
    </row>
    <row r="22" spans="1:5" x14ac:dyDescent="0.2">
      <c r="A22" t="s">
        <v>9</v>
      </c>
      <c r="B22" s="27">
        <v>14</v>
      </c>
      <c r="C22" s="27" t="s">
        <v>10</v>
      </c>
      <c r="D22" s="27">
        <v>-9028.78515625</v>
      </c>
      <c r="E22" s="27">
        <v>236.70013427734375</v>
      </c>
    </row>
    <row r="23" spans="1:5" x14ac:dyDescent="0.2">
      <c r="A23" t="s">
        <v>9</v>
      </c>
      <c r="B23" s="27">
        <v>15</v>
      </c>
      <c r="C23" s="27" t="s">
        <v>10</v>
      </c>
      <c r="D23" s="27">
        <v>-8883.7958984375</v>
      </c>
      <c r="E23" s="27">
        <v>395.54116821289062</v>
      </c>
    </row>
    <row r="24" spans="1:5" x14ac:dyDescent="0.2">
      <c r="A24" t="s">
        <v>9</v>
      </c>
      <c r="B24" s="27">
        <v>16</v>
      </c>
      <c r="C24" s="27" t="s">
        <v>10</v>
      </c>
      <c r="D24" s="27">
        <v>-8566.755859375</v>
      </c>
      <c r="E24" s="27">
        <v>726.4329833984375</v>
      </c>
    </row>
    <row r="25" spans="1:5" x14ac:dyDescent="0.2">
      <c r="A25" t="s">
        <v>9</v>
      </c>
      <c r="B25" s="27">
        <v>17</v>
      </c>
      <c r="C25" s="27" t="s">
        <v>10</v>
      </c>
      <c r="D25" s="27">
        <v>-8045.685546875</v>
      </c>
      <c r="E25" s="27">
        <v>1261.3551025390625</v>
      </c>
    </row>
    <row r="26" spans="1:5" x14ac:dyDescent="0.2">
      <c r="A26" t="s">
        <v>9</v>
      </c>
      <c r="B26" s="27">
        <v>18</v>
      </c>
      <c r="C26" s="27" t="s">
        <v>10</v>
      </c>
      <c r="D26" s="27">
        <v>-7235.13671875</v>
      </c>
      <c r="E26" s="27">
        <v>2085.755615234375</v>
      </c>
    </row>
    <row r="27" spans="1:5" x14ac:dyDescent="0.2">
      <c r="A27" t="s">
        <v>9</v>
      </c>
      <c r="B27" s="27">
        <v>19</v>
      </c>
      <c r="C27" s="27" t="s">
        <v>10</v>
      </c>
      <c r="D27" s="27">
        <v>-6076.67724609375</v>
      </c>
      <c r="E27" s="27">
        <v>3258.06689453125</v>
      </c>
    </row>
    <row r="28" spans="1:5" x14ac:dyDescent="0.2">
      <c r="A28" t="s">
        <v>9</v>
      </c>
      <c r="B28" s="27">
        <v>20</v>
      </c>
      <c r="C28" s="27" t="s">
        <v>10</v>
      </c>
      <c r="D28" s="27">
        <v>-4789.26416015625</v>
      </c>
      <c r="E28" s="27">
        <v>4559.33203125</v>
      </c>
    </row>
    <row r="29" spans="1:5" x14ac:dyDescent="0.2">
      <c r="A29" t="s">
        <v>9</v>
      </c>
      <c r="B29" s="27">
        <v>21</v>
      </c>
      <c r="C29" s="27" t="s">
        <v>10</v>
      </c>
      <c r="D29" s="27">
        <v>-3531.951904296875</v>
      </c>
      <c r="E29" s="27">
        <v>5830.49609375</v>
      </c>
    </row>
    <row r="30" spans="1:5" x14ac:dyDescent="0.2">
      <c r="A30" t="s">
        <v>9</v>
      </c>
      <c r="B30" s="27">
        <v>22</v>
      </c>
      <c r="C30" s="27" t="s">
        <v>10</v>
      </c>
      <c r="D30" s="27">
        <v>-2382.775146484375</v>
      </c>
      <c r="E30" s="27">
        <v>6993.5244140625</v>
      </c>
    </row>
    <row r="31" spans="1:5" x14ac:dyDescent="0.2">
      <c r="A31" t="s">
        <v>9</v>
      </c>
      <c r="B31" s="27">
        <v>23</v>
      </c>
      <c r="C31" s="27" t="s">
        <v>10</v>
      </c>
      <c r="D31" s="27">
        <v>-1232.995361328125</v>
      </c>
      <c r="E31" s="27">
        <v>8157.15576171875</v>
      </c>
    </row>
    <row r="32" spans="1:5" x14ac:dyDescent="0.2">
      <c r="A32" t="s">
        <v>9</v>
      </c>
      <c r="B32" s="27">
        <v>24</v>
      </c>
      <c r="C32" s="27" t="s">
        <v>10</v>
      </c>
      <c r="D32" s="27">
        <v>-2.13751220703125</v>
      </c>
      <c r="E32" s="27">
        <v>9401.865234375</v>
      </c>
    </row>
    <row r="33" spans="1:5" x14ac:dyDescent="0.2">
      <c r="A33" t="s">
        <v>9</v>
      </c>
      <c r="B33" s="27">
        <v>25</v>
      </c>
      <c r="C33" s="27" t="s">
        <v>10</v>
      </c>
      <c r="D33" s="27">
        <v>1415.798583984375</v>
      </c>
      <c r="E33" s="27">
        <v>10833.6533203125</v>
      </c>
    </row>
    <row r="34" spans="1:5" x14ac:dyDescent="0.2">
      <c r="A34" t="s">
        <v>9</v>
      </c>
      <c r="B34" s="27">
        <v>26</v>
      </c>
      <c r="C34" s="27" t="s">
        <v>10</v>
      </c>
      <c r="D34" s="27">
        <v>2954.091796875</v>
      </c>
      <c r="E34" s="27">
        <v>12385.798828125</v>
      </c>
    </row>
    <row r="35" spans="1:5" x14ac:dyDescent="0.2">
      <c r="A35" t="s">
        <v>9</v>
      </c>
      <c r="B35" s="27">
        <v>27</v>
      </c>
      <c r="C35" s="27" t="s">
        <v>10</v>
      </c>
      <c r="D35" s="27">
        <v>4658.55419921875</v>
      </c>
      <c r="E35" s="27">
        <v>14104.1123046875</v>
      </c>
    </row>
    <row r="36" spans="1:5" x14ac:dyDescent="0.2">
      <c r="A36" t="s">
        <v>9</v>
      </c>
      <c r="B36" s="27">
        <v>28</v>
      </c>
      <c r="C36" s="27" t="s">
        <v>10</v>
      </c>
      <c r="D36" s="27">
        <v>6499.880859375</v>
      </c>
      <c r="E36" s="27">
        <v>15959.291015625</v>
      </c>
    </row>
    <row r="37" spans="1:5" x14ac:dyDescent="0.2">
      <c r="A37" t="s">
        <v>9</v>
      </c>
      <c r="B37" s="27">
        <v>29</v>
      </c>
      <c r="C37" s="27" t="s">
        <v>10</v>
      </c>
      <c r="D37" s="27">
        <v>8418.5458984375</v>
      </c>
      <c r="E37" s="27">
        <v>17891.80859375</v>
      </c>
    </row>
    <row r="38" spans="1:5" x14ac:dyDescent="0.2">
      <c r="A38" t="s">
        <v>9</v>
      </c>
      <c r="B38" s="27">
        <v>30</v>
      </c>
      <c r="C38" s="27" t="s">
        <v>10</v>
      </c>
      <c r="D38" s="27">
        <v>10509.005859375</v>
      </c>
      <c r="E38" s="27">
        <v>19996.119140625</v>
      </c>
    </row>
    <row r="39" spans="1:5" x14ac:dyDescent="0.2">
      <c r="A39" t="s">
        <v>9</v>
      </c>
      <c r="B39" s="27">
        <v>31</v>
      </c>
      <c r="C39" s="27" t="s">
        <v>10</v>
      </c>
      <c r="D39" s="27">
        <v>12645.5947265625</v>
      </c>
      <c r="E39" s="27">
        <v>22146.560546875</v>
      </c>
    </row>
    <row r="40" spans="1:5" x14ac:dyDescent="0.2">
      <c r="A40" t="s">
        <v>9</v>
      </c>
      <c r="B40" s="27">
        <v>32</v>
      </c>
      <c r="C40" s="27" t="s">
        <v>10</v>
      </c>
      <c r="D40" s="27">
        <v>14826.119140625</v>
      </c>
      <c r="E40" s="27">
        <v>24340.9375</v>
      </c>
    </row>
    <row r="41" spans="1:5" x14ac:dyDescent="0.2">
      <c r="A41" t="s">
        <v>9</v>
      </c>
      <c r="B41" s="27">
        <v>33</v>
      </c>
      <c r="C41" s="27" t="s">
        <v>10</v>
      </c>
      <c r="D41" s="27">
        <v>17157.375</v>
      </c>
      <c r="E41" s="27">
        <v>26686.044921875</v>
      </c>
    </row>
    <row r="42" spans="1:5" x14ac:dyDescent="0.2">
      <c r="A42" t="s">
        <v>9</v>
      </c>
      <c r="B42" s="27">
        <v>34</v>
      </c>
      <c r="C42" s="27" t="s">
        <v>10</v>
      </c>
      <c r="D42" s="27">
        <v>19362.37109375</v>
      </c>
      <c r="E42" s="27">
        <v>28904.892578125</v>
      </c>
    </row>
    <row r="43" spans="1:5" x14ac:dyDescent="0.2">
      <c r="A43" t="s">
        <v>9</v>
      </c>
      <c r="B43" s="27">
        <v>35</v>
      </c>
      <c r="C43" s="27" t="s">
        <v>10</v>
      </c>
      <c r="D43" s="27">
        <v>21806.125</v>
      </c>
      <c r="E43" s="27">
        <v>31362.498046875</v>
      </c>
    </row>
    <row r="44" spans="1:5" x14ac:dyDescent="0.2">
      <c r="A44" t="s">
        <v>9</v>
      </c>
      <c r="B44" s="27">
        <v>36</v>
      </c>
      <c r="C44" s="27" t="s">
        <v>10</v>
      </c>
      <c r="D44" s="27">
        <v>24090.64453125</v>
      </c>
      <c r="E44" s="27">
        <v>33660.8671875</v>
      </c>
    </row>
    <row r="45" spans="1:5" x14ac:dyDescent="0.2">
      <c r="A45" t="s">
        <v>9</v>
      </c>
      <c r="B45" s="27">
        <v>37</v>
      </c>
      <c r="C45" s="27" t="s">
        <v>10</v>
      </c>
      <c r="D45" s="27">
        <v>26380.68359375</v>
      </c>
      <c r="E45" s="27">
        <v>35964.76171875</v>
      </c>
    </row>
    <row r="46" spans="1:5" x14ac:dyDescent="0.2">
      <c r="A46" t="s">
        <v>9</v>
      </c>
      <c r="B46" s="27">
        <v>38</v>
      </c>
      <c r="C46" s="27" t="s">
        <v>10</v>
      </c>
      <c r="D46" s="27">
        <v>28768.76171875</v>
      </c>
      <c r="E46" s="27">
        <v>38366.69140625</v>
      </c>
    </row>
    <row r="47" spans="1:5" x14ac:dyDescent="0.2">
      <c r="A47" t="s">
        <v>9</v>
      </c>
      <c r="B47" s="27">
        <v>39</v>
      </c>
      <c r="C47" s="27" t="s">
        <v>10</v>
      </c>
      <c r="D47" s="27">
        <v>30959.59765625</v>
      </c>
      <c r="E47" s="27">
        <v>40571.37890625</v>
      </c>
    </row>
    <row r="48" spans="1:5" x14ac:dyDescent="0.2">
      <c r="A48" t="s">
        <v>9</v>
      </c>
      <c r="B48" s="27">
        <v>40</v>
      </c>
      <c r="C48" s="27" t="s">
        <v>10</v>
      </c>
      <c r="D48" s="27">
        <v>33171.796875</v>
      </c>
      <c r="E48" s="27">
        <v>42797.4296875</v>
      </c>
    </row>
    <row r="52" spans="1:4" x14ac:dyDescent="0.2">
      <c r="A52" t="s">
        <v>13</v>
      </c>
      <c r="B52" t="s">
        <v>14</v>
      </c>
      <c r="C52" s="17" t="s">
        <v>21</v>
      </c>
      <c r="D52" t="s">
        <v>15</v>
      </c>
    </row>
    <row r="53" spans="1:4" x14ac:dyDescent="0.2">
      <c r="A53">
        <v>1</v>
      </c>
      <c r="B53" t="str">
        <f t="shared" ref="B53:B92" si="0">IF(AND(E9&gt;H$2,E9&lt;H$3),B9,"")</f>
        <v/>
      </c>
      <c r="C53" t="str">
        <f t="shared" ref="C53:C92" si="1">IF(AND(E9&gt;H$2,E9&lt;H$3),E9,"")</f>
        <v/>
      </c>
      <c r="D53" t="str">
        <f t="shared" ref="D53:D92" si="2">IF(AND(E9&gt;H$2,E9&lt;H$3),LOG(E9),"")</f>
        <v/>
      </c>
    </row>
    <row r="54" spans="1:4" x14ac:dyDescent="0.2">
      <c r="A54">
        <v>2</v>
      </c>
      <c r="B54" t="str">
        <f t="shared" si="0"/>
        <v/>
      </c>
      <c r="C54" t="str">
        <f t="shared" si="1"/>
        <v/>
      </c>
      <c r="D54" t="str">
        <f t="shared" si="2"/>
        <v/>
      </c>
    </row>
    <row r="55" spans="1:4" x14ac:dyDescent="0.2">
      <c r="A55">
        <v>3</v>
      </c>
      <c r="B55" t="str">
        <f t="shared" si="0"/>
        <v/>
      </c>
      <c r="C55" t="str">
        <f t="shared" si="1"/>
        <v/>
      </c>
      <c r="D55" t="str">
        <f t="shared" si="2"/>
        <v/>
      </c>
    </row>
    <row r="56" spans="1:4" x14ac:dyDescent="0.2">
      <c r="A56">
        <v>4</v>
      </c>
      <c r="B56" t="str">
        <f t="shared" si="0"/>
        <v/>
      </c>
      <c r="C56" t="str">
        <f t="shared" si="1"/>
        <v/>
      </c>
      <c r="D56" t="str">
        <f t="shared" si="2"/>
        <v/>
      </c>
    </row>
    <row r="57" spans="1:4" x14ac:dyDescent="0.2">
      <c r="A57">
        <v>5</v>
      </c>
      <c r="B57" t="str">
        <f t="shared" si="0"/>
        <v/>
      </c>
      <c r="C57" t="str">
        <f t="shared" si="1"/>
        <v/>
      </c>
      <c r="D57" t="str">
        <f t="shared" si="2"/>
        <v/>
      </c>
    </row>
    <row r="58" spans="1:4" x14ac:dyDescent="0.2">
      <c r="A58">
        <v>6</v>
      </c>
      <c r="B58" t="str">
        <f t="shared" si="0"/>
        <v/>
      </c>
      <c r="C58" t="str">
        <f t="shared" si="1"/>
        <v/>
      </c>
      <c r="D58" t="str">
        <f t="shared" si="2"/>
        <v/>
      </c>
    </row>
    <row r="59" spans="1:4" x14ac:dyDescent="0.2">
      <c r="A59">
        <v>7</v>
      </c>
      <c r="B59" t="str">
        <f t="shared" si="0"/>
        <v/>
      </c>
      <c r="C59" t="str">
        <f t="shared" si="1"/>
        <v/>
      </c>
      <c r="D59" t="str">
        <f t="shared" si="2"/>
        <v/>
      </c>
    </row>
    <row r="60" spans="1:4" x14ac:dyDescent="0.2">
      <c r="A60">
        <v>8</v>
      </c>
      <c r="B60" t="str">
        <f t="shared" si="0"/>
        <v/>
      </c>
      <c r="C60" t="str">
        <f t="shared" si="1"/>
        <v/>
      </c>
      <c r="D60" t="str">
        <f t="shared" si="2"/>
        <v/>
      </c>
    </row>
    <row r="61" spans="1:4" x14ac:dyDescent="0.2">
      <c r="A61">
        <v>9</v>
      </c>
      <c r="B61" t="str">
        <f t="shared" si="0"/>
        <v/>
      </c>
      <c r="C61" t="str">
        <f t="shared" si="1"/>
        <v/>
      </c>
      <c r="D61" t="str">
        <f t="shared" si="2"/>
        <v/>
      </c>
    </row>
    <row r="62" spans="1:4" x14ac:dyDescent="0.2">
      <c r="A62">
        <v>10</v>
      </c>
      <c r="B62" t="str">
        <f t="shared" si="0"/>
        <v/>
      </c>
      <c r="C62" t="str">
        <f t="shared" si="1"/>
        <v/>
      </c>
      <c r="D62" t="str">
        <f t="shared" si="2"/>
        <v/>
      </c>
    </row>
    <row r="63" spans="1:4" x14ac:dyDescent="0.2">
      <c r="A63">
        <v>11</v>
      </c>
      <c r="B63" t="str">
        <f t="shared" si="0"/>
        <v/>
      </c>
      <c r="C63" t="str">
        <f t="shared" si="1"/>
        <v/>
      </c>
      <c r="D63" t="str">
        <f t="shared" si="2"/>
        <v/>
      </c>
    </row>
    <row r="64" spans="1:4" x14ac:dyDescent="0.2">
      <c r="A64">
        <v>12</v>
      </c>
      <c r="B64" t="str">
        <f t="shared" si="0"/>
        <v/>
      </c>
      <c r="C64" t="str">
        <f t="shared" si="1"/>
        <v/>
      </c>
      <c r="D64" t="str">
        <f t="shared" si="2"/>
        <v/>
      </c>
    </row>
    <row r="65" spans="1:4" x14ac:dyDescent="0.2">
      <c r="A65">
        <v>13</v>
      </c>
      <c r="B65">
        <f t="shared" si="0"/>
        <v>13</v>
      </c>
      <c r="C65">
        <f t="shared" si="1"/>
        <v>139.93038940429688</v>
      </c>
      <c r="D65">
        <f t="shared" si="2"/>
        <v>2.1459120427073901</v>
      </c>
    </row>
    <row r="66" spans="1:4" x14ac:dyDescent="0.2">
      <c r="A66">
        <v>14</v>
      </c>
      <c r="B66">
        <f t="shared" si="0"/>
        <v>14</v>
      </c>
      <c r="C66">
        <f t="shared" si="1"/>
        <v>236.70013427734375</v>
      </c>
      <c r="D66">
        <f t="shared" si="2"/>
        <v>2.3741985042995641</v>
      </c>
    </row>
    <row r="67" spans="1:4" x14ac:dyDescent="0.2">
      <c r="A67">
        <v>15</v>
      </c>
      <c r="B67">
        <f t="shared" si="0"/>
        <v>15</v>
      </c>
      <c r="C67">
        <f t="shared" si="1"/>
        <v>395.54116821289062</v>
      </c>
      <c r="D67">
        <f t="shared" si="2"/>
        <v>2.5971916918721774</v>
      </c>
    </row>
    <row r="68" spans="1:4" x14ac:dyDescent="0.2">
      <c r="A68">
        <v>16</v>
      </c>
      <c r="B68">
        <f t="shared" si="0"/>
        <v>16</v>
      </c>
      <c r="C68">
        <f t="shared" si="1"/>
        <v>726.4329833984375</v>
      </c>
      <c r="D68">
        <f t="shared" si="2"/>
        <v>2.861195554927582</v>
      </c>
    </row>
    <row r="69" spans="1:4" x14ac:dyDescent="0.2">
      <c r="A69">
        <v>17</v>
      </c>
      <c r="B69">
        <f t="shared" si="0"/>
        <v>17</v>
      </c>
      <c r="C69">
        <f t="shared" si="1"/>
        <v>1261.3551025390625</v>
      </c>
      <c r="D69">
        <f t="shared" si="2"/>
        <v>3.100837368383512</v>
      </c>
    </row>
    <row r="70" spans="1:4" x14ac:dyDescent="0.2">
      <c r="A70">
        <v>18</v>
      </c>
      <c r="B70" t="str">
        <f t="shared" si="0"/>
        <v/>
      </c>
      <c r="C70" t="str">
        <f t="shared" si="1"/>
        <v/>
      </c>
      <c r="D70" t="str">
        <f t="shared" si="2"/>
        <v/>
      </c>
    </row>
    <row r="71" spans="1:4" x14ac:dyDescent="0.2">
      <c r="A71">
        <v>19</v>
      </c>
      <c r="B71" t="str">
        <f t="shared" si="0"/>
        <v/>
      </c>
      <c r="C71" t="str">
        <f t="shared" si="1"/>
        <v/>
      </c>
      <c r="D71" t="str">
        <f t="shared" si="2"/>
        <v/>
      </c>
    </row>
    <row r="72" spans="1:4" x14ac:dyDescent="0.2">
      <c r="A72">
        <v>20</v>
      </c>
      <c r="B72" t="str">
        <f t="shared" si="0"/>
        <v/>
      </c>
      <c r="C72" t="str">
        <f t="shared" si="1"/>
        <v/>
      </c>
      <c r="D72" t="str">
        <f t="shared" si="2"/>
        <v/>
      </c>
    </row>
    <row r="73" spans="1:4" x14ac:dyDescent="0.2">
      <c r="A73">
        <v>21</v>
      </c>
      <c r="B73" t="str">
        <f t="shared" si="0"/>
        <v/>
      </c>
      <c r="C73" t="str">
        <f t="shared" si="1"/>
        <v/>
      </c>
      <c r="D73" t="str">
        <f t="shared" si="2"/>
        <v/>
      </c>
    </row>
    <row r="74" spans="1:4" x14ac:dyDescent="0.2">
      <c r="A74">
        <v>22</v>
      </c>
      <c r="B74" t="str">
        <f t="shared" si="0"/>
        <v/>
      </c>
      <c r="C74" t="str">
        <f t="shared" si="1"/>
        <v/>
      </c>
      <c r="D74" t="str">
        <f t="shared" si="2"/>
        <v/>
      </c>
    </row>
    <row r="75" spans="1:4" x14ac:dyDescent="0.2">
      <c r="A75">
        <v>23</v>
      </c>
      <c r="B75" t="str">
        <f t="shared" si="0"/>
        <v/>
      </c>
      <c r="C75" t="str">
        <f t="shared" si="1"/>
        <v/>
      </c>
      <c r="D75" t="str">
        <f t="shared" si="2"/>
        <v/>
      </c>
    </row>
    <row r="76" spans="1:4" x14ac:dyDescent="0.2">
      <c r="A76">
        <v>24</v>
      </c>
      <c r="B76" t="str">
        <f t="shared" si="0"/>
        <v/>
      </c>
      <c r="C76" t="str">
        <f t="shared" si="1"/>
        <v/>
      </c>
      <c r="D76" t="str">
        <f t="shared" si="2"/>
        <v/>
      </c>
    </row>
    <row r="77" spans="1:4" x14ac:dyDescent="0.2">
      <c r="A77">
        <v>25</v>
      </c>
      <c r="B77" t="str">
        <f t="shared" si="0"/>
        <v/>
      </c>
      <c r="C77" t="str">
        <f t="shared" si="1"/>
        <v/>
      </c>
      <c r="D77" t="str">
        <f t="shared" si="2"/>
        <v/>
      </c>
    </row>
    <row r="78" spans="1:4" x14ac:dyDescent="0.2">
      <c r="A78">
        <v>26</v>
      </c>
      <c r="B78" t="str">
        <f t="shared" si="0"/>
        <v/>
      </c>
      <c r="C78" t="str">
        <f t="shared" si="1"/>
        <v/>
      </c>
      <c r="D78" t="str">
        <f t="shared" si="2"/>
        <v/>
      </c>
    </row>
    <row r="79" spans="1:4" x14ac:dyDescent="0.2">
      <c r="A79">
        <v>27</v>
      </c>
      <c r="B79" t="str">
        <f t="shared" si="0"/>
        <v/>
      </c>
      <c r="C79" t="str">
        <f t="shared" si="1"/>
        <v/>
      </c>
      <c r="D79" t="str">
        <f t="shared" si="2"/>
        <v/>
      </c>
    </row>
    <row r="80" spans="1:4" x14ac:dyDescent="0.2">
      <c r="A80">
        <v>28</v>
      </c>
      <c r="B80" t="str">
        <f t="shared" si="0"/>
        <v/>
      </c>
      <c r="C80" t="str">
        <f t="shared" si="1"/>
        <v/>
      </c>
      <c r="D80" t="str">
        <f t="shared" si="2"/>
        <v/>
      </c>
    </row>
    <row r="81" spans="1:4" x14ac:dyDescent="0.2">
      <c r="A81">
        <v>29</v>
      </c>
      <c r="B81" t="str">
        <f t="shared" si="0"/>
        <v/>
      </c>
      <c r="C81" t="str">
        <f t="shared" si="1"/>
        <v/>
      </c>
      <c r="D81" t="str">
        <f t="shared" si="2"/>
        <v/>
      </c>
    </row>
    <row r="82" spans="1:4" x14ac:dyDescent="0.2">
      <c r="A82">
        <v>30</v>
      </c>
      <c r="B82" t="str">
        <f t="shared" si="0"/>
        <v/>
      </c>
      <c r="C82" t="str">
        <f t="shared" si="1"/>
        <v/>
      </c>
      <c r="D82" t="str">
        <f t="shared" si="2"/>
        <v/>
      </c>
    </row>
    <row r="83" spans="1:4" x14ac:dyDescent="0.2">
      <c r="A83">
        <v>31</v>
      </c>
      <c r="B83" t="str">
        <f t="shared" si="0"/>
        <v/>
      </c>
      <c r="C83" t="str">
        <f t="shared" si="1"/>
        <v/>
      </c>
      <c r="D83" t="str">
        <f t="shared" si="2"/>
        <v/>
      </c>
    </row>
    <row r="84" spans="1:4" x14ac:dyDescent="0.2">
      <c r="A84">
        <v>32</v>
      </c>
      <c r="B84" t="str">
        <f t="shared" si="0"/>
        <v/>
      </c>
      <c r="C84" t="str">
        <f t="shared" si="1"/>
        <v/>
      </c>
      <c r="D84" t="str">
        <f t="shared" si="2"/>
        <v/>
      </c>
    </row>
    <row r="85" spans="1:4" x14ac:dyDescent="0.2">
      <c r="A85">
        <v>33</v>
      </c>
      <c r="B85" t="str">
        <f t="shared" si="0"/>
        <v/>
      </c>
      <c r="C85" t="str">
        <f t="shared" si="1"/>
        <v/>
      </c>
      <c r="D85" t="str">
        <f t="shared" si="2"/>
        <v/>
      </c>
    </row>
    <row r="86" spans="1:4" x14ac:dyDescent="0.2">
      <c r="A86">
        <v>34</v>
      </c>
      <c r="B86" t="str">
        <f t="shared" si="0"/>
        <v/>
      </c>
      <c r="C86" t="str">
        <f t="shared" si="1"/>
        <v/>
      </c>
      <c r="D86" t="str">
        <f t="shared" si="2"/>
        <v/>
      </c>
    </row>
    <row r="87" spans="1:4" x14ac:dyDescent="0.2">
      <c r="A87">
        <v>35</v>
      </c>
      <c r="B87" t="str">
        <f t="shared" si="0"/>
        <v/>
      </c>
      <c r="C87" t="str">
        <f t="shared" si="1"/>
        <v/>
      </c>
      <c r="D87" t="str">
        <f t="shared" si="2"/>
        <v/>
      </c>
    </row>
    <row r="88" spans="1:4" x14ac:dyDescent="0.2">
      <c r="A88">
        <v>36</v>
      </c>
      <c r="B88" t="str">
        <f t="shared" si="0"/>
        <v/>
      </c>
      <c r="C88" t="str">
        <f t="shared" si="1"/>
        <v/>
      </c>
      <c r="D88" t="str">
        <f t="shared" si="2"/>
        <v/>
      </c>
    </row>
    <row r="89" spans="1:4" x14ac:dyDescent="0.2">
      <c r="A89">
        <v>37</v>
      </c>
      <c r="B89" t="str">
        <f t="shared" si="0"/>
        <v/>
      </c>
      <c r="C89" t="str">
        <f t="shared" si="1"/>
        <v/>
      </c>
      <c r="D89" t="str">
        <f t="shared" si="2"/>
        <v/>
      </c>
    </row>
    <row r="90" spans="1:4" x14ac:dyDescent="0.2">
      <c r="A90">
        <v>38</v>
      </c>
      <c r="B90" t="str">
        <f t="shared" si="0"/>
        <v/>
      </c>
      <c r="C90" t="str">
        <f t="shared" si="1"/>
        <v/>
      </c>
      <c r="D90" t="str">
        <f t="shared" si="2"/>
        <v/>
      </c>
    </row>
    <row r="91" spans="1:4" x14ac:dyDescent="0.2">
      <c r="A91">
        <v>39</v>
      </c>
      <c r="B91" t="str">
        <f t="shared" si="0"/>
        <v/>
      </c>
      <c r="C91" t="str">
        <f t="shared" si="1"/>
        <v/>
      </c>
      <c r="D91" t="str">
        <f t="shared" si="2"/>
        <v/>
      </c>
    </row>
    <row r="92" spans="1:4" x14ac:dyDescent="0.2">
      <c r="A92">
        <v>40</v>
      </c>
      <c r="B92" t="str">
        <f t="shared" si="0"/>
        <v/>
      </c>
      <c r="C92" t="str">
        <f t="shared" si="1"/>
        <v/>
      </c>
      <c r="D92" t="str">
        <f t="shared" si="2"/>
        <v/>
      </c>
    </row>
  </sheetData>
  <pageMargins left="0.78740157499999996" right="0.78740157499999996" top="0.984251969" bottom="0.984251969" header="0.5" footer="0.5"/>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selection activeCell="P32" sqref="P32"/>
    </sheetView>
  </sheetViews>
  <sheetFormatPr baseColWidth="10" defaultColWidth="9.140625" defaultRowHeight="12.75" x14ac:dyDescent="0.2"/>
  <cols>
    <col min="1" max="1" width="9.140625" customWidth="1"/>
    <col min="2" max="2" width="10.85546875" customWidth="1"/>
    <col min="3" max="5" width="9.140625" customWidth="1"/>
    <col min="6" max="6" width="11.42578125" customWidth="1"/>
    <col min="251" max="260" width="9.140625" customWidth="1"/>
    <col min="261" max="261" width="16.7109375" customWidth="1"/>
    <col min="262" max="262" width="11.42578125" customWidth="1"/>
    <col min="507" max="516" width="9.140625" customWidth="1"/>
    <col min="517" max="517" width="16.7109375" customWidth="1"/>
    <col min="518" max="518" width="11.42578125" customWidth="1"/>
    <col min="763" max="772" width="9.140625" customWidth="1"/>
    <col min="773" max="773" width="16.7109375" customWidth="1"/>
    <col min="774" max="774" width="11.42578125" customWidth="1"/>
    <col min="1019" max="1028" width="9.140625" customWidth="1"/>
    <col min="1029" max="1029" width="16.7109375" customWidth="1"/>
    <col min="1030" max="1030" width="11.42578125" customWidth="1"/>
    <col min="1275" max="1284" width="9.140625" customWidth="1"/>
    <col min="1285" max="1285" width="16.7109375" customWidth="1"/>
    <col min="1286" max="1286" width="11.42578125" customWidth="1"/>
    <col min="1531" max="1540" width="9.140625" customWidth="1"/>
    <col min="1541" max="1541" width="16.7109375" customWidth="1"/>
    <col min="1542" max="1542" width="11.42578125" customWidth="1"/>
    <col min="1787" max="1796" width="9.140625" customWidth="1"/>
    <col min="1797" max="1797" width="16.7109375" customWidth="1"/>
    <col min="1798" max="1798" width="11.42578125" customWidth="1"/>
    <col min="2043" max="2052" width="9.140625" customWidth="1"/>
    <col min="2053" max="2053" width="16.7109375" customWidth="1"/>
    <col min="2054" max="2054" width="11.42578125" customWidth="1"/>
    <col min="2299" max="2308" width="9.140625" customWidth="1"/>
    <col min="2309" max="2309" width="16.7109375" customWidth="1"/>
    <col min="2310" max="2310" width="11.42578125" customWidth="1"/>
    <col min="2555" max="2564" width="9.140625" customWidth="1"/>
    <col min="2565" max="2565" width="16.7109375" customWidth="1"/>
    <col min="2566" max="2566" width="11.42578125" customWidth="1"/>
    <col min="2811" max="2820" width="9.140625" customWidth="1"/>
    <col min="2821" max="2821" width="16.7109375" customWidth="1"/>
    <col min="2822" max="2822" width="11.42578125" customWidth="1"/>
    <col min="3067" max="3076" width="9.140625" customWidth="1"/>
    <col min="3077" max="3077" width="16.7109375" customWidth="1"/>
    <col min="3078" max="3078" width="11.42578125" customWidth="1"/>
    <col min="3323" max="3332" width="9.140625" customWidth="1"/>
    <col min="3333" max="3333" width="16.7109375" customWidth="1"/>
    <col min="3334" max="3334" width="11.42578125" customWidth="1"/>
    <col min="3579" max="3588" width="9.140625" customWidth="1"/>
    <col min="3589" max="3589" width="16.7109375" customWidth="1"/>
    <col min="3590" max="3590" width="11.42578125" customWidth="1"/>
    <col min="3835" max="3844" width="9.140625" customWidth="1"/>
    <col min="3845" max="3845" width="16.7109375" customWidth="1"/>
    <col min="3846" max="3846" width="11.42578125" customWidth="1"/>
    <col min="4091" max="4100" width="9.140625" customWidth="1"/>
    <col min="4101" max="4101" width="16.7109375" customWidth="1"/>
    <col min="4102" max="4102" width="11.42578125" customWidth="1"/>
    <col min="4347" max="4356" width="9.140625" customWidth="1"/>
    <col min="4357" max="4357" width="16.7109375" customWidth="1"/>
    <col min="4358" max="4358" width="11.42578125" customWidth="1"/>
    <col min="4603" max="4612" width="9.140625" customWidth="1"/>
    <col min="4613" max="4613" width="16.7109375" customWidth="1"/>
    <col min="4614" max="4614" width="11.42578125" customWidth="1"/>
    <col min="4859" max="4868" width="9.140625" customWidth="1"/>
    <col min="4869" max="4869" width="16.7109375" customWidth="1"/>
    <col min="4870" max="4870" width="11.42578125" customWidth="1"/>
    <col min="5115" max="5124" width="9.140625" customWidth="1"/>
    <col min="5125" max="5125" width="16.7109375" customWidth="1"/>
    <col min="5126" max="5126" width="11.42578125" customWidth="1"/>
    <col min="5371" max="5380" width="9.140625" customWidth="1"/>
    <col min="5381" max="5381" width="16.7109375" customWidth="1"/>
    <col min="5382" max="5382" width="11.42578125" customWidth="1"/>
    <col min="5627" max="5636" width="9.140625" customWidth="1"/>
    <col min="5637" max="5637" width="16.7109375" customWidth="1"/>
    <col min="5638" max="5638" width="11.42578125" customWidth="1"/>
    <col min="5883" max="5892" width="9.140625" customWidth="1"/>
    <col min="5893" max="5893" width="16.7109375" customWidth="1"/>
    <col min="5894" max="5894" width="11.42578125" customWidth="1"/>
    <col min="6139" max="6148" width="9.140625" customWidth="1"/>
    <col min="6149" max="6149" width="16.7109375" customWidth="1"/>
    <col min="6150" max="6150" width="11.42578125" customWidth="1"/>
    <col min="6395" max="6404" width="9.140625" customWidth="1"/>
    <col min="6405" max="6405" width="16.7109375" customWidth="1"/>
    <col min="6406" max="6406" width="11.42578125" customWidth="1"/>
    <col min="6651" max="6660" width="9.140625" customWidth="1"/>
    <col min="6661" max="6661" width="16.7109375" customWidth="1"/>
    <col min="6662" max="6662" width="11.42578125" customWidth="1"/>
    <col min="6907" max="6916" width="9.140625" customWidth="1"/>
    <col min="6917" max="6917" width="16.7109375" customWidth="1"/>
    <col min="6918" max="6918" width="11.42578125" customWidth="1"/>
    <col min="7163" max="7172" width="9.140625" customWidth="1"/>
    <col min="7173" max="7173" width="16.7109375" customWidth="1"/>
    <col min="7174" max="7174" width="11.42578125" customWidth="1"/>
    <col min="7419" max="7428" width="9.140625" customWidth="1"/>
    <col min="7429" max="7429" width="16.7109375" customWidth="1"/>
    <col min="7430" max="7430" width="11.42578125" customWidth="1"/>
    <col min="7675" max="7684" width="9.140625" customWidth="1"/>
    <col min="7685" max="7685" width="16.7109375" customWidth="1"/>
    <col min="7686" max="7686" width="11.42578125" customWidth="1"/>
    <col min="7931" max="7940" width="9.140625" customWidth="1"/>
    <col min="7941" max="7941" width="16.7109375" customWidth="1"/>
    <col min="7942" max="7942" width="11.42578125" customWidth="1"/>
    <col min="8187" max="8196" width="9.140625" customWidth="1"/>
    <col min="8197" max="8197" width="16.7109375" customWidth="1"/>
    <col min="8198" max="8198" width="11.42578125" customWidth="1"/>
    <col min="8443" max="8452" width="9.140625" customWidth="1"/>
    <col min="8453" max="8453" width="16.7109375" customWidth="1"/>
    <col min="8454" max="8454" width="11.42578125" customWidth="1"/>
    <col min="8699" max="8708" width="9.140625" customWidth="1"/>
    <col min="8709" max="8709" width="16.7109375" customWidth="1"/>
    <col min="8710" max="8710" width="11.42578125" customWidth="1"/>
    <col min="8955" max="8964" width="9.140625" customWidth="1"/>
    <col min="8965" max="8965" width="16.7109375" customWidth="1"/>
    <col min="8966" max="8966" width="11.42578125" customWidth="1"/>
    <col min="9211" max="9220" width="9.140625" customWidth="1"/>
    <col min="9221" max="9221" width="16.7109375" customWidth="1"/>
    <col min="9222" max="9222" width="11.42578125" customWidth="1"/>
    <col min="9467" max="9476" width="9.140625" customWidth="1"/>
    <col min="9477" max="9477" width="16.7109375" customWidth="1"/>
    <col min="9478" max="9478" width="11.42578125" customWidth="1"/>
    <col min="9723" max="9732" width="9.140625" customWidth="1"/>
    <col min="9733" max="9733" width="16.7109375" customWidth="1"/>
    <col min="9734" max="9734" width="11.42578125" customWidth="1"/>
    <col min="9979" max="9988" width="9.140625" customWidth="1"/>
    <col min="9989" max="9989" width="16.7109375" customWidth="1"/>
    <col min="9990" max="9990" width="11.42578125" customWidth="1"/>
    <col min="10235" max="10244" width="9.140625" customWidth="1"/>
    <col min="10245" max="10245" width="16.7109375" customWidth="1"/>
    <col min="10246" max="10246" width="11.42578125" customWidth="1"/>
    <col min="10491" max="10500" width="9.140625" customWidth="1"/>
    <col min="10501" max="10501" width="16.7109375" customWidth="1"/>
    <col min="10502" max="10502" width="11.42578125" customWidth="1"/>
    <col min="10747" max="10756" width="9.140625" customWidth="1"/>
    <col min="10757" max="10757" width="16.7109375" customWidth="1"/>
    <col min="10758" max="10758" width="11.42578125" customWidth="1"/>
    <col min="11003" max="11012" width="9.140625" customWidth="1"/>
    <col min="11013" max="11013" width="16.7109375" customWidth="1"/>
    <col min="11014" max="11014" width="11.42578125" customWidth="1"/>
    <col min="11259" max="11268" width="9.140625" customWidth="1"/>
    <col min="11269" max="11269" width="16.7109375" customWidth="1"/>
    <col min="11270" max="11270" width="11.42578125" customWidth="1"/>
    <col min="11515" max="11524" width="9.140625" customWidth="1"/>
    <col min="11525" max="11525" width="16.7109375" customWidth="1"/>
    <col min="11526" max="11526" width="11.42578125" customWidth="1"/>
    <col min="11771" max="11780" width="9.140625" customWidth="1"/>
    <col min="11781" max="11781" width="16.7109375" customWidth="1"/>
    <col min="11782" max="11782" width="11.42578125" customWidth="1"/>
    <col min="12027" max="12036" width="9.140625" customWidth="1"/>
    <col min="12037" max="12037" width="16.7109375" customWidth="1"/>
    <col min="12038" max="12038" width="11.42578125" customWidth="1"/>
    <col min="12283" max="12292" width="9.140625" customWidth="1"/>
    <col min="12293" max="12293" width="16.7109375" customWidth="1"/>
    <col min="12294" max="12294" width="11.42578125" customWidth="1"/>
    <col min="12539" max="12548" width="9.140625" customWidth="1"/>
    <col min="12549" max="12549" width="16.7109375" customWidth="1"/>
    <col min="12550" max="12550" width="11.42578125" customWidth="1"/>
    <col min="12795" max="12804" width="9.140625" customWidth="1"/>
    <col min="12805" max="12805" width="16.7109375" customWidth="1"/>
    <col min="12806" max="12806" width="11.42578125" customWidth="1"/>
    <col min="13051" max="13060" width="9.140625" customWidth="1"/>
    <col min="13061" max="13061" width="16.7109375" customWidth="1"/>
    <col min="13062" max="13062" width="11.42578125" customWidth="1"/>
    <col min="13307" max="13316" width="9.140625" customWidth="1"/>
    <col min="13317" max="13317" width="16.7109375" customWidth="1"/>
    <col min="13318" max="13318" width="11.42578125" customWidth="1"/>
    <col min="13563" max="13572" width="9.140625" customWidth="1"/>
    <col min="13573" max="13573" width="16.7109375" customWidth="1"/>
    <col min="13574" max="13574" width="11.42578125" customWidth="1"/>
    <col min="13819" max="13828" width="9.140625" customWidth="1"/>
    <col min="13829" max="13829" width="16.7109375" customWidth="1"/>
    <col min="13830" max="13830" width="11.42578125" customWidth="1"/>
    <col min="14075" max="14084" width="9.140625" customWidth="1"/>
    <col min="14085" max="14085" width="16.7109375" customWidth="1"/>
    <col min="14086" max="14086" width="11.42578125" customWidth="1"/>
    <col min="14331" max="14340" width="9.140625" customWidth="1"/>
    <col min="14341" max="14341" width="16.7109375" customWidth="1"/>
    <col min="14342" max="14342" width="11.42578125" customWidth="1"/>
    <col min="14587" max="14596" width="9.140625" customWidth="1"/>
    <col min="14597" max="14597" width="16.7109375" customWidth="1"/>
    <col min="14598" max="14598" width="11.42578125" customWidth="1"/>
    <col min="14843" max="14852" width="9.140625" customWidth="1"/>
    <col min="14853" max="14853" width="16.7109375" customWidth="1"/>
    <col min="14854" max="14854" width="11.42578125" customWidth="1"/>
    <col min="15099" max="15108" width="9.140625" customWidth="1"/>
    <col min="15109" max="15109" width="16.7109375" customWidth="1"/>
    <col min="15110" max="15110" width="11.42578125" customWidth="1"/>
    <col min="15355" max="15364" width="9.140625" customWidth="1"/>
    <col min="15365" max="15365" width="16.7109375" customWidth="1"/>
    <col min="15366" max="15366" width="11.42578125" customWidth="1"/>
    <col min="15611" max="15620" width="9.140625" customWidth="1"/>
    <col min="15621" max="15621" width="16.7109375" customWidth="1"/>
    <col min="15622" max="15622" width="11.42578125" customWidth="1"/>
    <col min="15867" max="15876" width="9.140625" customWidth="1"/>
    <col min="15877" max="15877" width="16.7109375" customWidth="1"/>
    <col min="15878" max="15878" width="11.42578125" customWidth="1"/>
    <col min="16123" max="16132" width="9.140625" customWidth="1"/>
    <col min="16133" max="16133" width="16.7109375" customWidth="1"/>
    <col min="16134" max="16134" width="11.42578125" customWidth="1"/>
  </cols>
  <sheetData>
    <row r="1" spans="1:12" ht="14.25" x14ac:dyDescent="0.2">
      <c r="J1" s="18" t="s">
        <v>16</v>
      </c>
      <c r="K1" s="19">
        <f>CORREL(D53:D92,B53:B92)^2</f>
        <v>0.99687211359271566</v>
      </c>
    </row>
    <row r="2" spans="1:12" x14ac:dyDescent="0.2">
      <c r="G2" s="16" t="s">
        <v>11</v>
      </c>
      <c r="H2" s="27">
        <v>300</v>
      </c>
      <c r="J2" s="18" t="s">
        <v>17</v>
      </c>
      <c r="K2" s="19">
        <f>SLOPE(D53:D92,B53:B92)</f>
        <v>0.29697874123847773</v>
      </c>
    </row>
    <row r="3" spans="1:12" ht="13.5" thickBot="1" x14ac:dyDescent="0.25">
      <c r="G3" s="16" t="s">
        <v>12</v>
      </c>
      <c r="H3" s="27">
        <v>10000</v>
      </c>
      <c r="J3" s="18" t="s">
        <v>19</v>
      </c>
      <c r="K3" s="19">
        <f>INTERCEPT(D53:D92,B53:B92)</f>
        <v>-1.7412266045023816</v>
      </c>
    </row>
    <row r="4" spans="1:12" ht="13.5" thickBot="1" x14ac:dyDescent="0.25">
      <c r="G4" s="17" t="s">
        <v>33</v>
      </c>
      <c r="H4">
        <f>AVERAGE(H2:H3)</f>
        <v>5150</v>
      </c>
      <c r="J4" s="20" t="s">
        <v>18</v>
      </c>
      <c r="K4" s="21">
        <f>10^K2</f>
        <v>1.9814300322183578</v>
      </c>
      <c r="L4" s="1" t="s">
        <v>27</v>
      </c>
    </row>
    <row r="5" spans="1:12" ht="15.75" x14ac:dyDescent="0.3">
      <c r="F5" s="25"/>
      <c r="J5" s="22" t="s">
        <v>20</v>
      </c>
      <c r="K5" s="15">
        <f>10^K3</f>
        <v>1.8145686170962301E-2</v>
      </c>
    </row>
    <row r="6" spans="1:12" x14ac:dyDescent="0.2">
      <c r="B6" t="s">
        <v>3</v>
      </c>
      <c r="J6" s="30" t="s">
        <v>34</v>
      </c>
      <c r="K6" s="13">
        <f>(LOG(H4)-K3)/K2</f>
        <v>18.361697577419246</v>
      </c>
      <c r="L6" s="1" t="s">
        <v>36</v>
      </c>
    </row>
    <row r="8" spans="1:12" x14ac:dyDescent="0.2">
      <c r="A8" t="s">
        <v>4</v>
      </c>
      <c r="B8" t="s">
        <v>5</v>
      </c>
      <c r="C8" t="s">
        <v>6</v>
      </c>
      <c r="D8" t="s">
        <v>7</v>
      </c>
      <c r="E8" t="s">
        <v>8</v>
      </c>
    </row>
    <row r="9" spans="1:12" x14ac:dyDescent="0.2">
      <c r="A9" t="s">
        <v>9</v>
      </c>
      <c r="B9" s="27">
        <v>1</v>
      </c>
      <c r="C9" s="27" t="s">
        <v>10</v>
      </c>
      <c r="D9" s="27">
        <v>-8886.5703125</v>
      </c>
      <c r="E9" s="27">
        <v>-663.66015625</v>
      </c>
    </row>
    <row r="10" spans="1:12" x14ac:dyDescent="0.2">
      <c r="A10" t="s">
        <v>9</v>
      </c>
      <c r="B10" s="27">
        <v>2</v>
      </c>
      <c r="C10" s="27" t="s">
        <v>10</v>
      </c>
      <c r="D10" s="27">
        <v>-8559.6875</v>
      </c>
      <c r="E10" s="27">
        <v>-344.20382690429687</v>
      </c>
    </row>
    <row r="11" spans="1:12" x14ac:dyDescent="0.2">
      <c r="A11" t="s">
        <v>9</v>
      </c>
      <c r="B11" s="27">
        <v>3</v>
      </c>
      <c r="C11" s="27" t="s">
        <v>10</v>
      </c>
      <c r="D11" s="27">
        <v>-8345.685546875</v>
      </c>
      <c r="E11" s="27">
        <v>-137.62837219238281</v>
      </c>
    </row>
    <row r="12" spans="1:12" x14ac:dyDescent="0.2">
      <c r="A12" t="s">
        <v>9</v>
      </c>
      <c r="B12" s="27">
        <v>4</v>
      </c>
      <c r="C12" s="27" t="s">
        <v>10</v>
      </c>
      <c r="D12" s="27">
        <v>-8207.9921875</v>
      </c>
      <c r="E12" s="27">
        <v>-7.3615255355834961</v>
      </c>
    </row>
    <row r="13" spans="1:12" x14ac:dyDescent="0.2">
      <c r="A13" t="s">
        <v>9</v>
      </c>
      <c r="B13" s="27">
        <v>5</v>
      </c>
      <c r="C13" s="27" t="s">
        <v>10</v>
      </c>
      <c r="D13" s="27">
        <v>-8093.8291015625</v>
      </c>
      <c r="E13" s="27">
        <v>99.375053405761719</v>
      </c>
    </row>
    <row r="14" spans="1:12" x14ac:dyDescent="0.2">
      <c r="A14" t="s">
        <v>9</v>
      </c>
      <c r="B14" s="27">
        <v>6</v>
      </c>
      <c r="C14" s="27" t="s">
        <v>10</v>
      </c>
      <c r="D14" s="27">
        <v>-8093.501953125</v>
      </c>
      <c r="E14" s="27">
        <v>92.27569580078125</v>
      </c>
    </row>
    <row r="15" spans="1:12" x14ac:dyDescent="0.2">
      <c r="A15" t="s">
        <v>9</v>
      </c>
      <c r="B15" s="27">
        <v>7</v>
      </c>
      <c r="C15" s="27" t="s">
        <v>10</v>
      </c>
      <c r="D15" s="27">
        <v>-8119.98681640625</v>
      </c>
      <c r="E15" s="27">
        <v>58.364322662353516</v>
      </c>
    </row>
    <row r="16" spans="1:12" x14ac:dyDescent="0.2">
      <c r="A16" t="s">
        <v>9</v>
      </c>
      <c r="B16" s="27">
        <v>8</v>
      </c>
      <c r="C16" s="27" t="s">
        <v>10</v>
      </c>
      <c r="D16" s="27">
        <v>-8166.1142578125</v>
      </c>
      <c r="E16" s="27">
        <v>4.8103723526000977</v>
      </c>
    </row>
    <row r="17" spans="1:5" x14ac:dyDescent="0.2">
      <c r="A17" t="s">
        <v>9</v>
      </c>
      <c r="B17" s="27">
        <v>9</v>
      </c>
      <c r="C17" s="27" t="s">
        <v>10</v>
      </c>
      <c r="D17" s="27">
        <v>-8206.6220703125</v>
      </c>
      <c r="E17" s="27">
        <v>-43.123947143554688</v>
      </c>
    </row>
    <row r="18" spans="1:5" x14ac:dyDescent="0.2">
      <c r="A18" t="s">
        <v>9</v>
      </c>
      <c r="B18" s="27">
        <v>10</v>
      </c>
      <c r="C18" s="27" t="s">
        <v>10</v>
      </c>
      <c r="D18" s="27">
        <v>-8222.783203125</v>
      </c>
      <c r="E18" s="27">
        <v>-66.711585998535156</v>
      </c>
    </row>
    <row r="19" spans="1:5" x14ac:dyDescent="0.2">
      <c r="A19" t="s">
        <v>9</v>
      </c>
      <c r="B19" s="27">
        <v>11</v>
      </c>
      <c r="C19" s="27" t="s">
        <v>10</v>
      </c>
      <c r="D19" s="27">
        <v>-8243.720703125</v>
      </c>
      <c r="E19" s="27">
        <v>-95.075599670410156</v>
      </c>
    </row>
    <row r="20" spans="1:5" x14ac:dyDescent="0.2">
      <c r="A20" t="s">
        <v>9</v>
      </c>
      <c r="B20" s="27">
        <v>12</v>
      </c>
      <c r="C20" s="27" t="s">
        <v>10</v>
      </c>
      <c r="D20" s="27">
        <v>-8219.4462890625</v>
      </c>
      <c r="E20" s="27">
        <v>-78.227691650390625</v>
      </c>
    </row>
    <row r="21" spans="1:5" x14ac:dyDescent="0.2">
      <c r="A21" t="s">
        <v>9</v>
      </c>
      <c r="B21" s="27">
        <v>13</v>
      </c>
      <c r="C21" s="27" t="s">
        <v>10</v>
      </c>
      <c r="D21" s="27">
        <v>-8126.8388671875</v>
      </c>
      <c r="E21" s="27">
        <v>6.953223705291748</v>
      </c>
    </row>
    <row r="22" spans="1:5" x14ac:dyDescent="0.2">
      <c r="A22" t="s">
        <v>9</v>
      </c>
      <c r="B22" s="27">
        <v>14</v>
      </c>
      <c r="C22" s="27" t="s">
        <v>10</v>
      </c>
      <c r="D22" s="27">
        <v>-7935.638671875</v>
      </c>
      <c r="E22" s="27">
        <v>190.72691345214844</v>
      </c>
    </row>
    <row r="23" spans="1:5" x14ac:dyDescent="0.2">
      <c r="A23" t="s">
        <v>9</v>
      </c>
      <c r="B23" s="27">
        <v>15</v>
      </c>
      <c r="C23" s="27" t="s">
        <v>10</v>
      </c>
      <c r="D23" s="27">
        <v>-7638.75390625</v>
      </c>
      <c r="E23" s="27">
        <v>480.1851806640625</v>
      </c>
    </row>
    <row r="24" spans="1:5" x14ac:dyDescent="0.2">
      <c r="A24" t="s">
        <v>9</v>
      </c>
      <c r="B24" s="27">
        <v>16</v>
      </c>
      <c r="C24" s="27" t="s">
        <v>10</v>
      </c>
      <c r="D24" s="27">
        <v>-7024.9775390625</v>
      </c>
      <c r="E24" s="27">
        <v>1086.5350341796875</v>
      </c>
    </row>
    <row r="25" spans="1:5" x14ac:dyDescent="0.2">
      <c r="A25" t="s">
        <v>9</v>
      </c>
      <c r="B25" s="27">
        <v>17</v>
      </c>
      <c r="C25" s="27" t="s">
        <v>10</v>
      </c>
      <c r="D25" s="27">
        <v>-5972.015625</v>
      </c>
      <c r="E25" s="27">
        <v>2132.0703125</v>
      </c>
    </row>
    <row r="26" spans="1:5" x14ac:dyDescent="0.2">
      <c r="A26" t="s">
        <v>9</v>
      </c>
      <c r="B26" s="27">
        <v>18</v>
      </c>
      <c r="C26" s="27" t="s">
        <v>10</v>
      </c>
      <c r="D26" s="27">
        <v>-3994.96533203125</v>
      </c>
      <c r="E26" s="27">
        <v>4101.6943359375</v>
      </c>
    </row>
    <row r="27" spans="1:5" x14ac:dyDescent="0.2">
      <c r="A27" t="s">
        <v>9</v>
      </c>
      <c r="B27" s="27">
        <v>19</v>
      </c>
      <c r="C27" s="27" t="s">
        <v>10</v>
      </c>
      <c r="D27" s="27">
        <v>-541.04547119140625</v>
      </c>
      <c r="E27" s="27">
        <v>7548.1875</v>
      </c>
    </row>
    <row r="28" spans="1:5" x14ac:dyDescent="0.2">
      <c r="A28" t="s">
        <v>9</v>
      </c>
      <c r="B28" s="27">
        <v>20</v>
      </c>
      <c r="C28" s="27" t="s">
        <v>10</v>
      </c>
      <c r="D28" s="27">
        <v>5184.55126953125</v>
      </c>
      <c r="E28" s="27">
        <v>13266.357421875</v>
      </c>
    </row>
    <row r="29" spans="1:5" x14ac:dyDescent="0.2">
      <c r="A29" t="s">
        <v>9</v>
      </c>
      <c r="B29" s="27">
        <v>21</v>
      </c>
      <c r="C29" s="27" t="s">
        <v>10</v>
      </c>
      <c r="D29" s="27">
        <v>12942.029296875</v>
      </c>
      <c r="E29" s="27">
        <v>21016.41015625</v>
      </c>
    </row>
    <row r="30" spans="1:5" x14ac:dyDescent="0.2">
      <c r="A30" t="s">
        <v>9</v>
      </c>
      <c r="B30" s="27">
        <v>22</v>
      </c>
      <c r="C30" s="27" t="s">
        <v>10</v>
      </c>
      <c r="D30" s="27">
        <v>21045.109375</v>
      </c>
      <c r="E30" s="27">
        <v>29112.0625</v>
      </c>
    </row>
    <row r="31" spans="1:5" x14ac:dyDescent="0.2">
      <c r="A31" t="s">
        <v>9</v>
      </c>
      <c r="B31" s="27">
        <v>23</v>
      </c>
      <c r="C31" s="27" t="s">
        <v>10</v>
      </c>
      <c r="D31" s="27">
        <v>28856.90625</v>
      </c>
      <c r="E31" s="27">
        <v>36916.43359375</v>
      </c>
    </row>
    <row r="32" spans="1:5" x14ac:dyDescent="0.2">
      <c r="A32" t="s">
        <v>9</v>
      </c>
      <c r="B32" s="27">
        <v>24</v>
      </c>
      <c r="C32" s="27" t="s">
        <v>10</v>
      </c>
      <c r="D32" s="27">
        <v>36449.0625</v>
      </c>
      <c r="E32" s="27">
        <v>44501.1640625</v>
      </c>
    </row>
    <row r="33" spans="1:5" x14ac:dyDescent="0.2">
      <c r="A33" t="s">
        <v>9</v>
      </c>
      <c r="B33" s="27">
        <v>25</v>
      </c>
      <c r="C33" s="27" t="s">
        <v>10</v>
      </c>
      <c r="D33" s="27">
        <v>44498.5625</v>
      </c>
      <c r="E33" s="27">
        <v>52543.23828125</v>
      </c>
    </row>
    <row r="34" spans="1:5" x14ac:dyDescent="0.2">
      <c r="A34" t="s">
        <v>9</v>
      </c>
      <c r="B34" s="27">
        <v>26</v>
      </c>
      <c r="C34" s="27" t="s">
        <v>10</v>
      </c>
      <c r="D34" s="27">
        <v>52404.796875</v>
      </c>
      <c r="E34" s="27">
        <v>60442.04296875</v>
      </c>
    </row>
    <row r="35" spans="1:5" x14ac:dyDescent="0.2">
      <c r="A35" t="s">
        <v>9</v>
      </c>
      <c r="B35" s="27">
        <v>27</v>
      </c>
      <c r="C35" s="27" t="s">
        <v>10</v>
      </c>
      <c r="D35" s="27">
        <v>60133.8125</v>
      </c>
      <c r="E35" s="27">
        <v>68163.6328125</v>
      </c>
    </row>
    <row r="36" spans="1:5" x14ac:dyDescent="0.2">
      <c r="A36" t="s">
        <v>9</v>
      </c>
      <c r="B36" s="27">
        <v>28</v>
      </c>
      <c r="C36" s="27" t="s">
        <v>10</v>
      </c>
      <c r="D36" s="27">
        <v>67200.8984375</v>
      </c>
      <c r="E36" s="27">
        <v>75223.2890625</v>
      </c>
    </row>
    <row r="37" spans="1:5" x14ac:dyDescent="0.2">
      <c r="A37" t="s">
        <v>9</v>
      </c>
      <c r="B37" s="27">
        <v>29</v>
      </c>
      <c r="C37" s="27" t="s">
        <v>10</v>
      </c>
      <c r="D37" s="27">
        <v>73743.40625</v>
      </c>
      <c r="E37" s="27">
        <v>81758.375</v>
      </c>
    </row>
    <row r="38" spans="1:5" x14ac:dyDescent="0.2">
      <c r="A38" t="s">
        <v>9</v>
      </c>
      <c r="B38" s="27">
        <v>30</v>
      </c>
      <c r="C38" s="27" t="s">
        <v>10</v>
      </c>
      <c r="D38" s="27">
        <v>79809.09375</v>
      </c>
      <c r="E38" s="27">
        <v>87816.6328125</v>
      </c>
    </row>
    <row r="39" spans="1:5" x14ac:dyDescent="0.2">
      <c r="A39" t="s">
        <v>9</v>
      </c>
      <c r="B39" s="27">
        <v>31</v>
      </c>
      <c r="C39" s="27" t="s">
        <v>10</v>
      </c>
      <c r="D39" s="27">
        <v>85604.0390625</v>
      </c>
      <c r="E39" s="27">
        <v>93604.15625</v>
      </c>
    </row>
    <row r="40" spans="1:5" x14ac:dyDescent="0.2">
      <c r="A40" t="s">
        <v>9</v>
      </c>
      <c r="B40" s="27">
        <v>32</v>
      </c>
      <c r="C40" s="27" t="s">
        <v>10</v>
      </c>
      <c r="D40" s="27">
        <v>90709.890625</v>
      </c>
      <c r="E40" s="27">
        <v>98702.578125</v>
      </c>
    </row>
    <row r="41" spans="1:5" x14ac:dyDescent="0.2">
      <c r="A41" t="s">
        <v>9</v>
      </c>
      <c r="B41" s="27">
        <v>33</v>
      </c>
      <c r="C41" s="27" t="s">
        <v>10</v>
      </c>
      <c r="D41" s="27">
        <v>95613.2890625</v>
      </c>
      <c r="E41" s="27">
        <v>103598.5546875</v>
      </c>
    </row>
    <row r="42" spans="1:5" x14ac:dyDescent="0.2">
      <c r="A42" t="s">
        <v>9</v>
      </c>
      <c r="B42" s="27">
        <v>34</v>
      </c>
      <c r="C42" s="27" t="s">
        <v>10</v>
      </c>
      <c r="D42" s="27">
        <v>99516.765625</v>
      </c>
      <c r="E42" s="27">
        <v>107494.6015625</v>
      </c>
    </row>
    <row r="43" spans="1:5" x14ac:dyDescent="0.2">
      <c r="A43" t="s">
        <v>9</v>
      </c>
      <c r="B43" s="27">
        <v>35</v>
      </c>
      <c r="C43" s="27" t="s">
        <v>10</v>
      </c>
      <c r="D43" s="27">
        <v>103466.0390625</v>
      </c>
      <c r="E43" s="27">
        <v>111436.4453125</v>
      </c>
    </row>
    <row r="44" spans="1:5" x14ac:dyDescent="0.2">
      <c r="A44" t="s">
        <v>9</v>
      </c>
      <c r="B44" s="27">
        <v>36</v>
      </c>
      <c r="C44" s="27" t="s">
        <v>10</v>
      </c>
      <c r="D44" s="27">
        <v>107156.890625</v>
      </c>
      <c r="E44" s="27">
        <v>115119.875</v>
      </c>
    </row>
    <row r="45" spans="1:5" x14ac:dyDescent="0.2">
      <c r="A45" t="s">
        <v>9</v>
      </c>
      <c r="B45" s="27">
        <v>37</v>
      </c>
      <c r="C45" s="27" t="s">
        <v>10</v>
      </c>
      <c r="D45" s="27">
        <v>110265.90625</v>
      </c>
      <c r="E45" s="27">
        <v>118221.4609375</v>
      </c>
    </row>
    <row r="46" spans="1:5" x14ac:dyDescent="0.2">
      <c r="A46" t="s">
        <v>9</v>
      </c>
      <c r="B46" s="27">
        <v>38</v>
      </c>
      <c r="C46" s="27" t="s">
        <v>10</v>
      </c>
      <c r="D46" s="27">
        <v>113456.0625</v>
      </c>
      <c r="E46" s="27">
        <v>121404.1953125</v>
      </c>
    </row>
    <row r="47" spans="1:5" x14ac:dyDescent="0.2">
      <c r="A47" t="s">
        <v>9</v>
      </c>
      <c r="B47" s="27">
        <v>39</v>
      </c>
      <c r="C47" s="27" t="s">
        <v>10</v>
      </c>
      <c r="D47" s="27">
        <v>116175.7421875</v>
      </c>
      <c r="E47" s="27">
        <v>124116.4453125</v>
      </c>
    </row>
    <row r="48" spans="1:5" x14ac:dyDescent="0.2">
      <c r="A48" t="s">
        <v>9</v>
      </c>
      <c r="B48" s="27">
        <v>40</v>
      </c>
      <c r="C48" s="27" t="s">
        <v>10</v>
      </c>
      <c r="D48" s="27">
        <v>118436.6328125</v>
      </c>
      <c r="E48" s="27">
        <v>126369.90625</v>
      </c>
    </row>
    <row r="52" spans="1:4" x14ac:dyDescent="0.2">
      <c r="A52" t="s">
        <v>13</v>
      </c>
      <c r="B52" t="s">
        <v>14</v>
      </c>
      <c r="C52" s="17" t="s">
        <v>21</v>
      </c>
      <c r="D52" t="s">
        <v>15</v>
      </c>
    </row>
    <row r="53" spans="1:4" x14ac:dyDescent="0.2">
      <c r="A53">
        <v>1</v>
      </c>
      <c r="B53" t="str">
        <f t="shared" ref="B53:B92" si="0">IF(AND(E9&gt;H$2,E9&lt;H$3),B9,"")</f>
        <v/>
      </c>
      <c r="C53" t="str">
        <f t="shared" ref="C53:C92" si="1">IF(AND(E9&gt;H$2,E9&lt;H$3),E9,"")</f>
        <v/>
      </c>
      <c r="D53" t="str">
        <f t="shared" ref="D53:D92" si="2">IF(AND(E9&gt;H$2,E9&lt;H$3),LOG(E9),"")</f>
        <v/>
      </c>
    </row>
    <row r="54" spans="1:4" x14ac:dyDescent="0.2">
      <c r="A54">
        <v>2</v>
      </c>
      <c r="B54" t="str">
        <f t="shared" si="0"/>
        <v/>
      </c>
      <c r="C54" t="str">
        <f t="shared" si="1"/>
        <v/>
      </c>
      <c r="D54" t="str">
        <f t="shared" si="2"/>
        <v/>
      </c>
    </row>
    <row r="55" spans="1:4" x14ac:dyDescent="0.2">
      <c r="A55">
        <v>3</v>
      </c>
      <c r="B55" t="str">
        <f t="shared" si="0"/>
        <v/>
      </c>
      <c r="C55" t="str">
        <f t="shared" si="1"/>
        <v/>
      </c>
      <c r="D55" t="str">
        <f t="shared" si="2"/>
        <v/>
      </c>
    </row>
    <row r="56" spans="1:4" x14ac:dyDescent="0.2">
      <c r="A56">
        <v>4</v>
      </c>
      <c r="B56" t="str">
        <f t="shared" si="0"/>
        <v/>
      </c>
      <c r="C56" t="str">
        <f t="shared" si="1"/>
        <v/>
      </c>
      <c r="D56" t="str">
        <f t="shared" si="2"/>
        <v/>
      </c>
    </row>
    <row r="57" spans="1:4" x14ac:dyDescent="0.2">
      <c r="A57">
        <v>5</v>
      </c>
      <c r="B57" t="str">
        <f t="shared" si="0"/>
        <v/>
      </c>
      <c r="C57" t="str">
        <f t="shared" si="1"/>
        <v/>
      </c>
      <c r="D57" t="str">
        <f t="shared" si="2"/>
        <v/>
      </c>
    </row>
    <row r="58" spans="1:4" x14ac:dyDescent="0.2">
      <c r="A58">
        <v>6</v>
      </c>
      <c r="B58" t="str">
        <f t="shared" si="0"/>
        <v/>
      </c>
      <c r="C58" t="str">
        <f t="shared" si="1"/>
        <v/>
      </c>
      <c r="D58" t="str">
        <f t="shared" si="2"/>
        <v/>
      </c>
    </row>
    <row r="59" spans="1:4" x14ac:dyDescent="0.2">
      <c r="A59">
        <v>7</v>
      </c>
      <c r="B59" t="str">
        <f t="shared" si="0"/>
        <v/>
      </c>
      <c r="C59" t="str">
        <f t="shared" si="1"/>
        <v/>
      </c>
      <c r="D59" t="str">
        <f t="shared" si="2"/>
        <v/>
      </c>
    </row>
    <row r="60" spans="1:4" x14ac:dyDescent="0.2">
      <c r="A60">
        <v>8</v>
      </c>
      <c r="B60" t="str">
        <f t="shared" si="0"/>
        <v/>
      </c>
      <c r="C60" t="str">
        <f t="shared" si="1"/>
        <v/>
      </c>
      <c r="D60" t="str">
        <f t="shared" si="2"/>
        <v/>
      </c>
    </row>
    <row r="61" spans="1:4" x14ac:dyDescent="0.2">
      <c r="A61">
        <v>9</v>
      </c>
      <c r="B61" t="str">
        <f t="shared" si="0"/>
        <v/>
      </c>
      <c r="C61" t="str">
        <f t="shared" si="1"/>
        <v/>
      </c>
      <c r="D61" t="str">
        <f t="shared" si="2"/>
        <v/>
      </c>
    </row>
    <row r="62" spans="1:4" x14ac:dyDescent="0.2">
      <c r="A62">
        <v>10</v>
      </c>
      <c r="B62" t="str">
        <f t="shared" si="0"/>
        <v/>
      </c>
      <c r="C62" t="str">
        <f t="shared" si="1"/>
        <v/>
      </c>
      <c r="D62" t="str">
        <f t="shared" si="2"/>
        <v/>
      </c>
    </row>
    <row r="63" spans="1:4" x14ac:dyDescent="0.2">
      <c r="A63">
        <v>11</v>
      </c>
      <c r="B63" t="str">
        <f t="shared" si="0"/>
        <v/>
      </c>
      <c r="C63" t="str">
        <f t="shared" si="1"/>
        <v/>
      </c>
      <c r="D63" t="str">
        <f t="shared" si="2"/>
        <v/>
      </c>
    </row>
    <row r="64" spans="1:4" x14ac:dyDescent="0.2">
      <c r="A64">
        <v>12</v>
      </c>
      <c r="B64" t="str">
        <f t="shared" si="0"/>
        <v/>
      </c>
      <c r="C64" t="str">
        <f t="shared" si="1"/>
        <v/>
      </c>
      <c r="D64" t="str">
        <f t="shared" si="2"/>
        <v/>
      </c>
    </row>
    <row r="65" spans="1:4" x14ac:dyDescent="0.2">
      <c r="A65">
        <v>13</v>
      </c>
      <c r="B65" t="str">
        <f t="shared" si="0"/>
        <v/>
      </c>
      <c r="C65" t="str">
        <f t="shared" si="1"/>
        <v/>
      </c>
      <c r="D65" t="str">
        <f t="shared" si="2"/>
        <v/>
      </c>
    </row>
    <row r="66" spans="1:4" x14ac:dyDescent="0.2">
      <c r="A66">
        <v>14</v>
      </c>
      <c r="B66" t="str">
        <f t="shared" si="0"/>
        <v/>
      </c>
      <c r="C66" t="str">
        <f t="shared" si="1"/>
        <v/>
      </c>
      <c r="D66" t="str">
        <f t="shared" si="2"/>
        <v/>
      </c>
    </row>
    <row r="67" spans="1:4" x14ac:dyDescent="0.2">
      <c r="A67">
        <v>15</v>
      </c>
      <c r="B67">
        <f t="shared" si="0"/>
        <v>15</v>
      </c>
      <c r="C67">
        <f t="shared" si="1"/>
        <v>480.1851806640625</v>
      </c>
      <c r="D67">
        <f t="shared" si="2"/>
        <v>2.6814087528573385</v>
      </c>
    </row>
    <row r="68" spans="1:4" x14ac:dyDescent="0.2">
      <c r="A68">
        <v>16</v>
      </c>
      <c r="B68">
        <f t="shared" si="0"/>
        <v>16</v>
      </c>
      <c r="C68">
        <f t="shared" si="1"/>
        <v>1086.5350341796875</v>
      </c>
      <c r="D68">
        <f t="shared" si="2"/>
        <v>3.0360437342512192</v>
      </c>
    </row>
    <row r="69" spans="1:4" x14ac:dyDescent="0.2">
      <c r="A69">
        <v>17</v>
      </c>
      <c r="B69">
        <f t="shared" si="0"/>
        <v>17</v>
      </c>
      <c r="C69">
        <f t="shared" si="1"/>
        <v>2132.0703125</v>
      </c>
      <c r="D69">
        <f t="shared" si="2"/>
        <v>3.3288015229751875</v>
      </c>
    </row>
    <row r="70" spans="1:4" x14ac:dyDescent="0.2">
      <c r="A70">
        <v>18</v>
      </c>
      <c r="B70">
        <f t="shared" si="0"/>
        <v>18</v>
      </c>
      <c r="C70">
        <f t="shared" si="1"/>
        <v>4101.6943359375</v>
      </c>
      <c r="D70">
        <f t="shared" si="2"/>
        <v>3.6129632929992344</v>
      </c>
    </row>
    <row r="71" spans="1:4" x14ac:dyDescent="0.2">
      <c r="A71">
        <v>19</v>
      </c>
      <c r="B71">
        <f t="shared" si="0"/>
        <v>19</v>
      </c>
      <c r="C71">
        <f t="shared" si="1"/>
        <v>7548.1875</v>
      </c>
      <c r="D71">
        <f t="shared" si="2"/>
        <v>3.8778426796757195</v>
      </c>
    </row>
    <row r="72" spans="1:4" x14ac:dyDescent="0.2">
      <c r="A72">
        <v>20</v>
      </c>
      <c r="B72" t="str">
        <f t="shared" si="0"/>
        <v/>
      </c>
      <c r="C72" t="str">
        <f t="shared" si="1"/>
        <v/>
      </c>
      <c r="D72" t="str">
        <f t="shared" si="2"/>
        <v/>
      </c>
    </row>
    <row r="73" spans="1:4" x14ac:dyDescent="0.2">
      <c r="A73">
        <v>21</v>
      </c>
      <c r="B73" t="str">
        <f t="shared" si="0"/>
        <v/>
      </c>
      <c r="C73" t="str">
        <f t="shared" si="1"/>
        <v/>
      </c>
      <c r="D73" t="str">
        <f t="shared" si="2"/>
        <v/>
      </c>
    </row>
    <row r="74" spans="1:4" x14ac:dyDescent="0.2">
      <c r="A74">
        <v>22</v>
      </c>
      <c r="B74" t="str">
        <f t="shared" si="0"/>
        <v/>
      </c>
      <c r="C74" t="str">
        <f t="shared" si="1"/>
        <v/>
      </c>
      <c r="D74" t="str">
        <f t="shared" si="2"/>
        <v/>
      </c>
    </row>
    <row r="75" spans="1:4" x14ac:dyDescent="0.2">
      <c r="A75">
        <v>23</v>
      </c>
      <c r="B75" t="str">
        <f t="shared" si="0"/>
        <v/>
      </c>
      <c r="C75" t="str">
        <f t="shared" si="1"/>
        <v/>
      </c>
      <c r="D75" t="str">
        <f t="shared" si="2"/>
        <v/>
      </c>
    </row>
    <row r="76" spans="1:4" x14ac:dyDescent="0.2">
      <c r="A76">
        <v>24</v>
      </c>
      <c r="B76" t="str">
        <f t="shared" si="0"/>
        <v/>
      </c>
      <c r="C76" t="str">
        <f t="shared" si="1"/>
        <v/>
      </c>
      <c r="D76" t="str">
        <f t="shared" si="2"/>
        <v/>
      </c>
    </row>
    <row r="77" spans="1:4" x14ac:dyDescent="0.2">
      <c r="A77">
        <v>25</v>
      </c>
      <c r="B77" t="str">
        <f t="shared" si="0"/>
        <v/>
      </c>
      <c r="C77" t="str">
        <f t="shared" si="1"/>
        <v/>
      </c>
      <c r="D77" t="str">
        <f t="shared" si="2"/>
        <v/>
      </c>
    </row>
    <row r="78" spans="1:4" x14ac:dyDescent="0.2">
      <c r="A78">
        <v>26</v>
      </c>
      <c r="B78" t="str">
        <f t="shared" si="0"/>
        <v/>
      </c>
      <c r="C78" t="str">
        <f t="shared" si="1"/>
        <v/>
      </c>
      <c r="D78" t="str">
        <f t="shared" si="2"/>
        <v/>
      </c>
    </row>
    <row r="79" spans="1:4" x14ac:dyDescent="0.2">
      <c r="A79">
        <v>27</v>
      </c>
      <c r="B79" t="str">
        <f t="shared" si="0"/>
        <v/>
      </c>
      <c r="C79" t="str">
        <f t="shared" si="1"/>
        <v/>
      </c>
      <c r="D79" t="str">
        <f t="shared" si="2"/>
        <v/>
      </c>
    </row>
    <row r="80" spans="1:4" x14ac:dyDescent="0.2">
      <c r="A80">
        <v>28</v>
      </c>
      <c r="B80" t="str">
        <f t="shared" si="0"/>
        <v/>
      </c>
      <c r="C80" t="str">
        <f t="shared" si="1"/>
        <v/>
      </c>
      <c r="D80" t="str">
        <f t="shared" si="2"/>
        <v/>
      </c>
    </row>
    <row r="81" spans="1:4" x14ac:dyDescent="0.2">
      <c r="A81">
        <v>29</v>
      </c>
      <c r="B81" t="str">
        <f t="shared" si="0"/>
        <v/>
      </c>
      <c r="C81" t="str">
        <f t="shared" si="1"/>
        <v/>
      </c>
      <c r="D81" t="str">
        <f t="shared" si="2"/>
        <v/>
      </c>
    </row>
    <row r="82" spans="1:4" x14ac:dyDescent="0.2">
      <c r="A82">
        <v>30</v>
      </c>
      <c r="B82" t="str">
        <f t="shared" si="0"/>
        <v/>
      </c>
      <c r="C82" t="str">
        <f t="shared" si="1"/>
        <v/>
      </c>
      <c r="D82" t="str">
        <f t="shared" si="2"/>
        <v/>
      </c>
    </row>
    <row r="83" spans="1:4" x14ac:dyDescent="0.2">
      <c r="A83">
        <v>31</v>
      </c>
      <c r="B83" t="str">
        <f t="shared" si="0"/>
        <v/>
      </c>
      <c r="C83" t="str">
        <f t="shared" si="1"/>
        <v/>
      </c>
      <c r="D83" t="str">
        <f t="shared" si="2"/>
        <v/>
      </c>
    </row>
    <row r="84" spans="1:4" x14ac:dyDescent="0.2">
      <c r="A84">
        <v>32</v>
      </c>
      <c r="B84" t="str">
        <f t="shared" si="0"/>
        <v/>
      </c>
      <c r="C84" t="str">
        <f t="shared" si="1"/>
        <v/>
      </c>
      <c r="D84" t="str">
        <f t="shared" si="2"/>
        <v/>
      </c>
    </row>
    <row r="85" spans="1:4" x14ac:dyDescent="0.2">
      <c r="A85">
        <v>33</v>
      </c>
      <c r="B85" t="str">
        <f t="shared" si="0"/>
        <v/>
      </c>
      <c r="C85" t="str">
        <f t="shared" si="1"/>
        <v/>
      </c>
      <c r="D85" t="str">
        <f t="shared" si="2"/>
        <v/>
      </c>
    </row>
    <row r="86" spans="1:4" x14ac:dyDescent="0.2">
      <c r="A86">
        <v>34</v>
      </c>
      <c r="B86" t="str">
        <f t="shared" si="0"/>
        <v/>
      </c>
      <c r="C86" t="str">
        <f t="shared" si="1"/>
        <v/>
      </c>
      <c r="D86" t="str">
        <f t="shared" si="2"/>
        <v/>
      </c>
    </row>
    <row r="87" spans="1:4" x14ac:dyDescent="0.2">
      <c r="A87">
        <v>35</v>
      </c>
      <c r="B87" t="str">
        <f t="shared" si="0"/>
        <v/>
      </c>
      <c r="C87" t="str">
        <f t="shared" si="1"/>
        <v/>
      </c>
      <c r="D87" t="str">
        <f t="shared" si="2"/>
        <v/>
      </c>
    </row>
    <row r="88" spans="1:4" x14ac:dyDescent="0.2">
      <c r="A88">
        <v>36</v>
      </c>
      <c r="B88" t="str">
        <f t="shared" si="0"/>
        <v/>
      </c>
      <c r="C88" t="str">
        <f t="shared" si="1"/>
        <v/>
      </c>
      <c r="D88" t="str">
        <f t="shared" si="2"/>
        <v/>
      </c>
    </row>
    <row r="89" spans="1:4" x14ac:dyDescent="0.2">
      <c r="A89">
        <v>37</v>
      </c>
      <c r="B89" t="str">
        <f t="shared" si="0"/>
        <v/>
      </c>
      <c r="C89" t="str">
        <f t="shared" si="1"/>
        <v/>
      </c>
      <c r="D89" t="str">
        <f t="shared" si="2"/>
        <v/>
      </c>
    </row>
    <row r="90" spans="1:4" x14ac:dyDescent="0.2">
      <c r="A90">
        <v>38</v>
      </c>
      <c r="B90" t="str">
        <f t="shared" si="0"/>
        <v/>
      </c>
      <c r="C90" t="str">
        <f t="shared" si="1"/>
        <v/>
      </c>
      <c r="D90" t="str">
        <f t="shared" si="2"/>
        <v/>
      </c>
    </row>
    <row r="91" spans="1:4" x14ac:dyDescent="0.2">
      <c r="A91">
        <v>39</v>
      </c>
      <c r="B91" t="str">
        <f t="shared" si="0"/>
        <v/>
      </c>
      <c r="C91" t="str">
        <f t="shared" si="1"/>
        <v/>
      </c>
      <c r="D91" t="str">
        <f t="shared" si="2"/>
        <v/>
      </c>
    </row>
    <row r="92" spans="1:4" x14ac:dyDescent="0.2">
      <c r="A92">
        <v>40</v>
      </c>
      <c r="B92" t="str">
        <f t="shared" si="0"/>
        <v/>
      </c>
      <c r="C92" t="str">
        <f t="shared" si="1"/>
        <v/>
      </c>
      <c r="D92" t="str">
        <f t="shared" si="2"/>
        <v/>
      </c>
    </row>
  </sheetData>
  <pageMargins left="0.78740157499999996" right="0.78740157499999996" top="0.984251969" bottom="0.984251969" header="0.5" footer="0.5"/>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42"/>
  <sheetViews>
    <sheetView workbookViewId="0">
      <selection activeCell="B37" sqref="B37"/>
    </sheetView>
  </sheetViews>
  <sheetFormatPr baseColWidth="10" defaultColWidth="9.140625" defaultRowHeight="12.75" x14ac:dyDescent="0.2"/>
  <cols>
    <col min="1" max="1" width="14.140625" customWidth="1"/>
    <col min="2" max="2" width="13.7109375" customWidth="1"/>
    <col min="3" max="3" width="10.5703125" bestFit="1" customWidth="1"/>
    <col min="4" max="4" width="12" bestFit="1" customWidth="1"/>
    <col min="5" max="5" width="14.85546875" bestFit="1" customWidth="1"/>
    <col min="6" max="6" width="8.28515625" bestFit="1" customWidth="1"/>
    <col min="7" max="7" width="13" customWidth="1"/>
    <col min="8" max="9" width="15.42578125" bestFit="1" customWidth="1"/>
    <col min="10" max="10" width="15.7109375" customWidth="1"/>
    <col min="11" max="11" width="12" bestFit="1" customWidth="1"/>
  </cols>
  <sheetData>
    <row r="5" spans="1:11" x14ac:dyDescent="0.2">
      <c r="A5" s="7"/>
      <c r="B5" s="3"/>
      <c r="C5" s="3"/>
      <c r="D5" s="3"/>
      <c r="E5" s="3"/>
      <c r="F5" s="3"/>
      <c r="G5" s="3"/>
      <c r="H5" s="3"/>
      <c r="I5" s="3"/>
    </row>
    <row r="6" spans="1:11" x14ac:dyDescent="0.2">
      <c r="B6" s="9" t="s">
        <v>0</v>
      </c>
      <c r="C6" s="9"/>
      <c r="D6" s="9" t="s">
        <v>1</v>
      </c>
      <c r="E6" s="9"/>
      <c r="H6" s="3"/>
      <c r="I6" s="3"/>
    </row>
    <row r="7" spans="1:11" ht="15.75" customHeight="1" x14ac:dyDescent="0.2">
      <c r="A7" s="8"/>
      <c r="B7" s="10"/>
      <c r="C7" s="10"/>
      <c r="D7" s="10"/>
      <c r="E7" s="10"/>
      <c r="G7" s="4"/>
      <c r="H7" s="5"/>
      <c r="I7" s="4"/>
    </row>
    <row r="8" spans="1:11" ht="12" customHeight="1" x14ac:dyDescent="0.2">
      <c r="A8" s="1"/>
      <c r="B8" s="6" t="s">
        <v>25</v>
      </c>
      <c r="C8" s="6" t="s">
        <v>26</v>
      </c>
      <c r="D8" s="6" t="s">
        <v>24</v>
      </c>
      <c r="E8" s="6" t="s">
        <v>26</v>
      </c>
      <c r="G8" s="32" t="s">
        <v>2</v>
      </c>
      <c r="I8" s="11"/>
    </row>
    <row r="9" spans="1:11" ht="15" x14ac:dyDescent="0.25">
      <c r="A9" s="7" t="s">
        <v>22</v>
      </c>
      <c r="B9" s="31">
        <f>'target gene control'!K6</f>
        <v>16.978277977554761</v>
      </c>
      <c r="C9" s="24">
        <f>'target gene control'!K4</f>
        <v>1.625655461677203</v>
      </c>
      <c r="D9" s="31">
        <f>'ref. gene control'!K6</f>
        <v>16.691063918233176</v>
      </c>
      <c r="E9" s="24">
        <f>'ref. gene control'!K4</f>
        <v>1.7365399150810932</v>
      </c>
      <c r="G9" s="33">
        <f>POWER(C9,B$9-B9)/POWER(E9,D$9-D9)</f>
        <v>1</v>
      </c>
      <c r="I9" s="4"/>
    </row>
    <row r="10" spans="1:11" ht="15" x14ac:dyDescent="0.25">
      <c r="A10" s="7" t="s">
        <v>23</v>
      </c>
      <c r="B10" s="31">
        <f>'target gene treated'!K6</f>
        <v>16.575577793336645</v>
      </c>
      <c r="C10" s="24">
        <f>'target gene treated'!K4</f>
        <v>1.5873698158119249</v>
      </c>
      <c r="D10" s="31">
        <f>'ref. gene treated'!K6</f>
        <v>18.361697577419246</v>
      </c>
      <c r="E10" s="24">
        <f>'ref. gene treated'!K4</f>
        <v>1.9814300322183578</v>
      </c>
      <c r="G10" s="33">
        <f>POWER(C10,B$9-B10)/POWER(E10,D$9-D10)</f>
        <v>3.7753376244620678</v>
      </c>
      <c r="I10" s="4"/>
    </row>
    <row r="11" spans="1:11" ht="15" x14ac:dyDescent="0.25">
      <c r="A11" s="7"/>
      <c r="B11" s="23"/>
      <c r="C11" s="23"/>
      <c r="D11" s="14"/>
      <c r="E11" s="23"/>
      <c r="F11" s="23"/>
      <c r="G11" s="4"/>
      <c r="H11" s="4"/>
      <c r="I11" s="5"/>
      <c r="J11" s="5"/>
      <c r="K11" s="4"/>
    </row>
    <row r="12" spans="1:11" ht="15" x14ac:dyDescent="0.25">
      <c r="A12" s="7"/>
      <c r="B12" s="23"/>
      <c r="C12" s="23"/>
      <c r="D12" s="14"/>
      <c r="E12" s="23"/>
      <c r="F12" s="23"/>
      <c r="G12" s="4"/>
      <c r="H12" s="4"/>
      <c r="I12" s="5"/>
      <c r="J12" s="5"/>
      <c r="K12" s="4"/>
    </row>
    <row r="13" spans="1:11" ht="15" x14ac:dyDescent="0.25">
      <c r="A13" s="7"/>
      <c r="B13" s="23"/>
      <c r="C13" s="23"/>
      <c r="D13" s="14"/>
      <c r="E13" s="23"/>
      <c r="F13" s="23"/>
      <c r="G13" s="5"/>
      <c r="H13" s="4"/>
      <c r="I13" s="5"/>
      <c r="J13" s="5"/>
      <c r="K13" s="4"/>
    </row>
    <row r="14" spans="1:11" ht="15" x14ac:dyDescent="0.25">
      <c r="A14" s="7"/>
      <c r="B14" s="23"/>
      <c r="C14" s="23"/>
      <c r="D14" s="14"/>
      <c r="E14" s="23"/>
      <c r="F14" s="23"/>
      <c r="G14" s="5"/>
      <c r="H14" s="4"/>
      <c r="I14" s="5"/>
      <c r="J14" s="5"/>
      <c r="K14" s="4"/>
    </row>
    <row r="15" spans="1:11" x14ac:dyDescent="0.2">
      <c r="B15" s="4"/>
      <c r="C15" s="4"/>
      <c r="D15" s="12"/>
      <c r="E15" s="12"/>
      <c r="F15" s="12"/>
      <c r="G15" s="12"/>
      <c r="H15" s="12"/>
      <c r="I15" s="12"/>
      <c r="J15" s="4"/>
      <c r="K15" s="4"/>
    </row>
    <row r="16" spans="1:11" x14ac:dyDescent="0.2">
      <c r="B16" s="4"/>
      <c r="C16" s="4"/>
      <c r="D16" s="5"/>
      <c r="E16" s="5"/>
      <c r="F16" s="5"/>
      <c r="G16" s="5"/>
      <c r="H16" s="5"/>
      <c r="I16" s="5"/>
      <c r="J16" s="4"/>
      <c r="K16" s="4"/>
    </row>
    <row r="17" spans="1:11" x14ac:dyDescent="0.2">
      <c r="B17" s="4"/>
      <c r="C17" s="4"/>
      <c r="D17" s="4"/>
      <c r="E17" s="4"/>
      <c r="F17" s="4"/>
      <c r="G17" s="4"/>
      <c r="H17" s="4"/>
      <c r="I17" s="4"/>
      <c r="J17" s="4"/>
      <c r="K17" s="4"/>
    </row>
    <row r="18" spans="1:11" x14ac:dyDescent="0.2">
      <c r="A18" s="2"/>
      <c r="B18" s="4"/>
      <c r="C18" s="4"/>
      <c r="D18" s="4"/>
      <c r="E18" s="4"/>
      <c r="F18" s="4"/>
      <c r="G18" s="4"/>
      <c r="H18" s="4"/>
      <c r="I18" s="4"/>
      <c r="J18" s="4"/>
      <c r="K18" s="4"/>
    </row>
    <row r="19" spans="1:11" x14ac:dyDescent="0.2">
      <c r="B19" s="4"/>
      <c r="C19" s="4"/>
      <c r="D19" s="4"/>
      <c r="E19" s="4"/>
      <c r="F19" s="4"/>
      <c r="G19" s="4"/>
      <c r="H19" s="4"/>
      <c r="I19" s="4"/>
      <c r="J19" s="4"/>
      <c r="K19" s="4"/>
    </row>
    <row r="20" spans="1:11" x14ac:dyDescent="0.2">
      <c r="B20" s="4"/>
      <c r="C20" s="4"/>
      <c r="D20" s="4"/>
      <c r="E20" s="4"/>
      <c r="F20" s="4"/>
      <c r="G20" s="4"/>
      <c r="H20" s="4"/>
      <c r="I20" s="4"/>
      <c r="J20" s="4"/>
      <c r="K20" s="4"/>
    </row>
    <row r="21" spans="1:11" x14ac:dyDescent="0.2">
      <c r="B21" s="4"/>
      <c r="C21" s="4"/>
      <c r="D21" s="4"/>
      <c r="E21" s="4"/>
      <c r="F21" s="4"/>
      <c r="G21" s="4"/>
      <c r="H21" s="4"/>
      <c r="I21" s="4"/>
      <c r="J21" s="4"/>
      <c r="K21" s="4"/>
    </row>
    <row r="22" spans="1:11" x14ac:dyDescent="0.2">
      <c r="B22" s="4"/>
      <c r="C22" s="4"/>
      <c r="D22" s="4"/>
      <c r="E22" s="4"/>
      <c r="F22" s="4"/>
      <c r="G22" s="4"/>
      <c r="H22" s="4"/>
      <c r="I22" s="4"/>
      <c r="J22" s="4"/>
      <c r="K22" s="4"/>
    </row>
    <row r="23" spans="1:11" x14ac:dyDescent="0.2">
      <c r="B23" s="4"/>
      <c r="C23" s="4"/>
      <c r="D23" s="4"/>
      <c r="E23" s="4"/>
      <c r="F23" s="4"/>
      <c r="G23" s="4"/>
      <c r="H23" s="4"/>
      <c r="I23" s="4"/>
      <c r="J23" s="4"/>
      <c r="K23" s="4"/>
    </row>
    <row r="24" spans="1:11" x14ac:dyDescent="0.2">
      <c r="B24" s="4"/>
      <c r="C24" s="4"/>
      <c r="D24" s="4"/>
      <c r="E24" s="4"/>
      <c r="F24" s="4"/>
      <c r="G24" s="4"/>
      <c r="H24" s="4"/>
      <c r="I24" s="4"/>
      <c r="J24" s="4"/>
      <c r="K24" s="4"/>
    </row>
    <row r="25" spans="1:11" x14ac:dyDescent="0.2">
      <c r="B25" s="4"/>
      <c r="C25" s="4"/>
      <c r="D25" s="4"/>
      <c r="E25" s="4"/>
      <c r="F25" s="4"/>
      <c r="G25" s="4"/>
      <c r="H25" s="4"/>
      <c r="I25" s="4"/>
      <c r="J25" s="4"/>
      <c r="K25" s="4"/>
    </row>
    <row r="26" spans="1:11" x14ac:dyDescent="0.2">
      <c r="B26" s="4"/>
      <c r="C26" s="4"/>
      <c r="D26" s="4"/>
      <c r="E26" s="4"/>
      <c r="F26" s="4"/>
      <c r="G26" s="4"/>
      <c r="H26" s="4"/>
      <c r="I26" s="4"/>
      <c r="J26" s="4"/>
      <c r="K26" s="4"/>
    </row>
    <row r="27" spans="1:11" x14ac:dyDescent="0.2">
      <c r="B27" s="4"/>
      <c r="C27" s="4"/>
      <c r="D27" s="4"/>
      <c r="E27" s="4"/>
      <c r="F27" s="4"/>
      <c r="G27" s="4"/>
      <c r="H27" s="4"/>
      <c r="I27" s="4"/>
      <c r="J27" s="4"/>
      <c r="K27" s="4"/>
    </row>
    <row r="28" spans="1:11" x14ac:dyDescent="0.2">
      <c r="B28" s="4"/>
      <c r="C28" s="4"/>
      <c r="D28" s="4"/>
      <c r="E28" s="4"/>
      <c r="F28" s="4"/>
      <c r="G28" s="4"/>
      <c r="H28" s="4"/>
      <c r="I28" s="4"/>
      <c r="J28" s="4"/>
      <c r="K28" s="4"/>
    </row>
    <row r="29" spans="1:11" x14ac:dyDescent="0.2">
      <c r="B29" s="4"/>
      <c r="C29" s="4"/>
      <c r="D29" s="4"/>
      <c r="E29" s="4"/>
      <c r="F29" s="4"/>
      <c r="G29" s="4"/>
      <c r="H29" s="4"/>
      <c r="I29" s="4"/>
      <c r="J29" s="4"/>
      <c r="K29" s="4"/>
    </row>
    <row r="30" spans="1:11" x14ac:dyDescent="0.2">
      <c r="B30" s="4"/>
      <c r="C30" s="4"/>
      <c r="D30" s="4"/>
      <c r="E30" s="4"/>
      <c r="F30" s="4"/>
      <c r="G30" s="4"/>
      <c r="H30" s="4"/>
      <c r="I30" s="4"/>
      <c r="J30" s="4"/>
      <c r="K30" s="4"/>
    </row>
    <row r="31" spans="1:11" x14ac:dyDescent="0.2">
      <c r="B31" s="4"/>
      <c r="C31" s="4"/>
      <c r="D31" s="4"/>
      <c r="E31" s="4"/>
      <c r="F31" s="4"/>
      <c r="G31" s="4"/>
      <c r="H31" s="4"/>
      <c r="I31" s="4"/>
      <c r="J31" s="4"/>
      <c r="K31" s="4"/>
    </row>
    <row r="32" spans="1:11" x14ac:dyDescent="0.2">
      <c r="B32" s="4"/>
      <c r="C32" s="4"/>
      <c r="D32" s="4"/>
      <c r="E32" s="4"/>
      <c r="F32" s="4"/>
      <c r="G32" s="4"/>
      <c r="H32" s="4"/>
      <c r="I32" s="4"/>
      <c r="J32" s="4"/>
      <c r="K32" s="4"/>
    </row>
    <row r="33" spans="2:11" x14ac:dyDescent="0.2">
      <c r="B33" s="4"/>
      <c r="C33" s="4"/>
      <c r="D33" s="4"/>
      <c r="E33" s="4"/>
      <c r="F33" s="4"/>
      <c r="G33" s="4"/>
      <c r="H33" s="4"/>
      <c r="I33" s="4"/>
      <c r="J33" s="4"/>
      <c r="K33" s="4"/>
    </row>
    <row r="34" spans="2:11" x14ac:dyDescent="0.2">
      <c r="B34" s="4"/>
      <c r="C34" s="4"/>
      <c r="D34" s="4"/>
      <c r="E34" s="4"/>
      <c r="F34" s="4"/>
      <c r="G34" s="4"/>
      <c r="H34" s="4"/>
      <c r="I34" s="4"/>
      <c r="J34" s="4"/>
      <c r="K34" s="4"/>
    </row>
    <row r="35" spans="2:11" x14ac:dyDescent="0.2">
      <c r="B35" s="4"/>
      <c r="C35" s="4"/>
      <c r="D35" s="4"/>
      <c r="E35" s="4"/>
      <c r="F35" s="4"/>
      <c r="G35" s="4"/>
      <c r="H35" s="4"/>
      <c r="I35" s="4"/>
      <c r="J35" s="4"/>
      <c r="K35" s="4"/>
    </row>
    <row r="36" spans="2:11" x14ac:dyDescent="0.2">
      <c r="B36" s="4"/>
      <c r="C36" s="4"/>
      <c r="D36" s="4"/>
      <c r="E36" s="4"/>
      <c r="F36" s="4"/>
      <c r="G36" s="4"/>
      <c r="H36" s="4"/>
      <c r="I36" s="4"/>
      <c r="J36" s="4"/>
      <c r="K36" s="4"/>
    </row>
    <row r="37" spans="2:11" x14ac:dyDescent="0.2">
      <c r="B37" s="4"/>
      <c r="C37" s="4"/>
      <c r="D37" s="4"/>
      <c r="E37" s="4"/>
      <c r="F37" s="4"/>
      <c r="G37" s="4"/>
      <c r="H37" s="4"/>
      <c r="I37" s="4"/>
      <c r="J37" s="4"/>
      <c r="K37" s="4"/>
    </row>
    <row r="38" spans="2:11" x14ac:dyDescent="0.2">
      <c r="B38" s="4"/>
      <c r="C38" s="4"/>
      <c r="D38" s="4"/>
      <c r="E38" s="4"/>
      <c r="F38" s="4"/>
      <c r="G38" s="4"/>
      <c r="H38" s="4"/>
      <c r="I38" s="4"/>
      <c r="J38" s="4"/>
      <c r="K38" s="4"/>
    </row>
    <row r="39" spans="2:11" x14ac:dyDescent="0.2">
      <c r="B39" s="4"/>
      <c r="C39" s="4"/>
      <c r="D39" s="4"/>
      <c r="E39" s="4"/>
      <c r="F39" s="4"/>
      <c r="G39" s="4"/>
      <c r="H39" s="4"/>
      <c r="I39" s="4"/>
      <c r="J39" s="4"/>
      <c r="K39" s="4"/>
    </row>
    <row r="40" spans="2:11" x14ac:dyDescent="0.2">
      <c r="B40" s="4"/>
      <c r="C40" s="4"/>
      <c r="D40" s="4"/>
      <c r="E40" s="4"/>
      <c r="F40" s="4"/>
      <c r="G40" s="4"/>
      <c r="H40" s="4"/>
      <c r="I40" s="4"/>
      <c r="J40" s="4"/>
      <c r="K40" s="4"/>
    </row>
    <row r="41" spans="2:11" x14ac:dyDescent="0.2">
      <c r="B41" s="4"/>
      <c r="C41" s="4"/>
      <c r="D41" s="4"/>
      <c r="E41" s="4"/>
      <c r="F41" s="4"/>
      <c r="G41" s="4"/>
      <c r="H41" s="4"/>
      <c r="I41" s="4"/>
      <c r="J41" s="4"/>
      <c r="K41" s="4"/>
    </row>
    <row r="42" spans="2:11" x14ac:dyDescent="0.2">
      <c r="B42" s="4"/>
      <c r="C42" s="4"/>
      <c r="D42" s="4"/>
      <c r="E42" s="4"/>
      <c r="F42" s="4"/>
      <c r="G42" s="4"/>
      <c r="H42" s="4"/>
      <c r="I42" s="4"/>
      <c r="J42" s="4"/>
      <c r="K42" s="4"/>
    </row>
  </sheetData>
  <pageMargins left="0.78740157499999996" right="0.78740157499999996" top="0.984251969" bottom="0.984251969"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target gene control</vt:lpstr>
      <vt:lpstr>target gene treated</vt:lpstr>
      <vt:lpstr>ref. gene control</vt:lpstr>
      <vt:lpstr>ref. gene treated</vt:lpstr>
      <vt:lpstr>fold induction</vt:lpstr>
    </vt:vector>
  </TitlesOfParts>
  <Company>Univ. Vienna (VIRCC)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dc:creator>
  <cp:lastModifiedBy>Johannes Schmid</cp:lastModifiedBy>
  <cp:lastPrinted>2009-03-04T16:20:00Z</cp:lastPrinted>
  <dcterms:created xsi:type="dcterms:W3CDTF">2005-03-15T13:02:47Z</dcterms:created>
  <dcterms:modified xsi:type="dcterms:W3CDTF">2011-04-07T15:24:12Z</dcterms:modified>
</cp:coreProperties>
</file>